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livier\Desktop\"/>
    </mc:Choice>
  </mc:AlternateContent>
  <bookViews>
    <workbookView xWindow="0" yWindow="0" windowWidth="21600" windowHeight="9740" activeTab="2"/>
  </bookViews>
  <sheets>
    <sheet name="Compilation" sheetId="88" r:id="rId1"/>
    <sheet name="Calcul" sheetId="89" r:id="rId2"/>
    <sheet name="Tri doublon" sheetId="90" r:id="rId3"/>
  </sheets>
  <definedNames>
    <definedName name="_xlnm._FilterDatabase" localSheetId="0" hidden="1">Compilation!$A$25:$J$490</definedName>
    <definedName name="_xlnm.Print_Area" localSheetId="0">Compilation!$B$2:$N$23</definedName>
  </definedNames>
  <calcPr calcId="152511"/>
</workbook>
</file>

<file path=xl/calcChain.xml><?xml version="1.0" encoding="utf-8"?>
<calcChain xmlns="http://schemas.openxmlformats.org/spreadsheetml/2006/main">
  <c r="M91" i="90" l="1"/>
  <c r="M90" i="90"/>
  <c r="L91" i="90"/>
  <c r="L90" i="90"/>
  <c r="L83" i="90"/>
  <c r="N83" i="90" s="1"/>
  <c r="L82" i="90"/>
  <c r="M83" i="90"/>
  <c r="M82" i="90"/>
  <c r="M84" i="90" s="1"/>
  <c r="O5" i="90"/>
  <c r="O6" i="90"/>
  <c r="O7" i="90"/>
  <c r="O8" i="90"/>
  <c r="O9" i="90"/>
  <c r="O10" i="90"/>
  <c r="O11" i="90"/>
  <c r="O12" i="90"/>
  <c r="O13" i="90"/>
  <c r="O14" i="90"/>
  <c r="O15" i="90"/>
  <c r="O16" i="90"/>
  <c r="O17" i="90"/>
  <c r="O18" i="90"/>
  <c r="O19" i="90"/>
  <c r="O20" i="90"/>
  <c r="O21" i="90"/>
  <c r="O22" i="90"/>
  <c r="O23" i="90"/>
  <c r="O24" i="90"/>
  <c r="O25" i="90"/>
  <c r="O26" i="90"/>
  <c r="O27" i="90"/>
  <c r="O28" i="90"/>
  <c r="O29" i="90"/>
  <c r="O30" i="90"/>
  <c r="O31" i="90"/>
  <c r="O32" i="90"/>
  <c r="O33" i="90"/>
  <c r="O34" i="90"/>
  <c r="O35" i="90"/>
  <c r="O36" i="90"/>
  <c r="O37" i="90"/>
  <c r="O38" i="90"/>
  <c r="O39" i="90"/>
  <c r="O40" i="90"/>
  <c r="O41" i="90"/>
  <c r="O42" i="90"/>
  <c r="O43" i="90"/>
  <c r="O44" i="90"/>
  <c r="O45" i="90"/>
  <c r="O46" i="90"/>
  <c r="O47" i="90"/>
  <c r="O48" i="90"/>
  <c r="O49" i="90"/>
  <c r="O50" i="90"/>
  <c r="O51" i="90"/>
  <c r="O52" i="90"/>
  <c r="O53" i="90"/>
  <c r="O54" i="90"/>
  <c r="O55" i="90"/>
  <c r="O56" i="90"/>
  <c r="O57" i="90"/>
  <c r="O58" i="90"/>
  <c r="O59" i="90"/>
  <c r="O60" i="90"/>
  <c r="O61" i="90"/>
  <c r="O62" i="90"/>
  <c r="O63" i="90"/>
  <c r="O64" i="90"/>
  <c r="O65" i="90"/>
  <c r="O66" i="90"/>
  <c r="O67" i="90"/>
  <c r="O68" i="90"/>
  <c r="O69" i="90"/>
  <c r="O70" i="90"/>
  <c r="O71" i="90"/>
  <c r="O72" i="90"/>
  <c r="O73" i="90"/>
  <c r="O74" i="90"/>
  <c r="O75" i="90"/>
  <c r="O4" i="90"/>
  <c r="N49" i="90"/>
  <c r="N50" i="90"/>
  <c r="N51" i="90"/>
  <c r="N52" i="90"/>
  <c r="N53" i="90"/>
  <c r="N54" i="90"/>
  <c r="N55" i="90"/>
  <c r="N56" i="90"/>
  <c r="N57" i="90"/>
  <c r="N58" i="90"/>
  <c r="N59" i="90"/>
  <c r="N60" i="90"/>
  <c r="N61" i="90"/>
  <c r="N62" i="90"/>
  <c r="N63" i="90"/>
  <c r="N64" i="90"/>
  <c r="N65" i="90"/>
  <c r="N66" i="90"/>
  <c r="N67" i="90"/>
  <c r="N68" i="90"/>
  <c r="N69" i="90"/>
  <c r="N70" i="90"/>
  <c r="N71" i="90"/>
  <c r="N72" i="90"/>
  <c r="N73" i="90"/>
  <c r="N74" i="90"/>
  <c r="N75" i="90"/>
  <c r="N5" i="90"/>
  <c r="N6" i="90"/>
  <c r="N7" i="90"/>
  <c r="N8" i="90"/>
  <c r="N9" i="90"/>
  <c r="N10" i="90"/>
  <c r="N11" i="90"/>
  <c r="N12" i="90"/>
  <c r="N13" i="90"/>
  <c r="N14" i="90"/>
  <c r="N15" i="90"/>
  <c r="N16" i="90"/>
  <c r="N17" i="90"/>
  <c r="N18" i="90"/>
  <c r="N19" i="90"/>
  <c r="N20" i="90"/>
  <c r="N21" i="90"/>
  <c r="N22" i="90"/>
  <c r="N23" i="90"/>
  <c r="N24" i="90"/>
  <c r="N25" i="90"/>
  <c r="N26" i="90"/>
  <c r="N27" i="90"/>
  <c r="N28" i="90"/>
  <c r="N29" i="90"/>
  <c r="N30" i="90"/>
  <c r="N31" i="90"/>
  <c r="N32" i="90"/>
  <c r="N33" i="90"/>
  <c r="N34" i="90"/>
  <c r="N35" i="90"/>
  <c r="N36" i="90"/>
  <c r="N37" i="90"/>
  <c r="N38" i="90"/>
  <c r="N39" i="90"/>
  <c r="N40" i="90"/>
  <c r="N41" i="90"/>
  <c r="N42" i="90"/>
  <c r="N43" i="90"/>
  <c r="N44" i="90"/>
  <c r="N45" i="90"/>
  <c r="N46" i="90"/>
  <c r="N47" i="90"/>
  <c r="N48" i="90"/>
  <c r="N4" i="90"/>
  <c r="M92" i="90" l="1"/>
  <c r="N91" i="90"/>
  <c r="L92" i="90"/>
  <c r="N92" i="90" s="1"/>
  <c r="N90" i="90"/>
  <c r="L84" i="90"/>
  <c r="N84" i="90" s="1"/>
  <c r="N82" i="90"/>
  <c r="G87" i="90"/>
  <c r="F87" i="90"/>
  <c r="G83" i="90"/>
  <c r="F86" i="90"/>
  <c r="F85" i="90"/>
  <c r="G79" i="90"/>
  <c r="F83" i="90" l="1"/>
  <c r="F82" i="90"/>
  <c r="F84" i="90"/>
  <c r="F80" i="90"/>
  <c r="F81" i="90"/>
  <c r="F79" i="90"/>
  <c r="G90" i="90" l="1"/>
  <c r="R68" i="89"/>
  <c r="R66" i="89"/>
  <c r="R64" i="89"/>
  <c r="R62" i="89"/>
  <c r="R60" i="89"/>
  <c r="R58" i="89"/>
  <c r="R56" i="89"/>
  <c r="R54" i="89"/>
  <c r="R44" i="89"/>
  <c r="R42" i="89"/>
  <c r="R40" i="89"/>
  <c r="R38" i="89"/>
  <c r="R34" i="89"/>
  <c r="R32" i="89"/>
  <c r="R30" i="89"/>
  <c r="R8" i="89"/>
  <c r="R10" i="89"/>
  <c r="R12" i="89"/>
  <c r="R14" i="89"/>
  <c r="R16" i="89"/>
  <c r="R18" i="89"/>
  <c r="R20" i="89"/>
  <c r="R6" i="89"/>
  <c r="Q72" i="89" l="1"/>
  <c r="Q70" i="89"/>
  <c r="Q68" i="89"/>
  <c r="Q66" i="89"/>
  <c r="Q64" i="89"/>
  <c r="Q62" i="89"/>
  <c r="Q60" i="89"/>
  <c r="Q58" i="89"/>
  <c r="Q56" i="89"/>
  <c r="Q54" i="89"/>
  <c r="Q48" i="89"/>
  <c r="Q46" i="89"/>
  <c r="Q44" i="89"/>
  <c r="Q42" i="89"/>
  <c r="Q40" i="89"/>
  <c r="Q38" i="89"/>
  <c r="Q34" i="89"/>
  <c r="Q32" i="89"/>
  <c r="Q30" i="89"/>
  <c r="Q24" i="89"/>
  <c r="Q22" i="89"/>
  <c r="Q20" i="89"/>
  <c r="Q8" i="89"/>
  <c r="Q10" i="89"/>
  <c r="Q12" i="89"/>
  <c r="Q14" i="89"/>
  <c r="Q16" i="89"/>
  <c r="Q18" i="89"/>
  <c r="Q6" i="89"/>
  <c r="N75" i="89" l="1"/>
  <c r="P72" i="89" l="1"/>
  <c r="P70" i="89"/>
  <c r="P68" i="89"/>
  <c r="P66" i="89"/>
  <c r="P64" i="89"/>
  <c r="P62" i="89"/>
  <c r="P60" i="89"/>
  <c r="P58" i="89"/>
  <c r="P56" i="89"/>
  <c r="P54" i="89"/>
  <c r="P48" i="89"/>
  <c r="P46" i="89"/>
  <c r="P44" i="89"/>
  <c r="P42" i="89"/>
  <c r="P40" i="89"/>
  <c r="P38" i="89"/>
  <c r="P34" i="89"/>
  <c r="P32" i="89"/>
  <c r="P30" i="89"/>
  <c r="P8" i="89"/>
  <c r="P10" i="89"/>
  <c r="P12" i="89"/>
  <c r="P14" i="89"/>
  <c r="P16" i="89"/>
  <c r="P18" i="89"/>
  <c r="P20" i="89"/>
  <c r="P22" i="89"/>
  <c r="P24" i="89"/>
  <c r="P6" i="89"/>
  <c r="O54" i="89"/>
  <c r="O56" i="89"/>
  <c r="O58" i="89"/>
  <c r="O60" i="89"/>
  <c r="O62" i="89"/>
  <c r="O64" i="89"/>
  <c r="O66" i="89"/>
  <c r="O68" i="89"/>
  <c r="O70" i="89"/>
  <c r="O72" i="89"/>
  <c r="N56" i="89"/>
  <c r="N58" i="89"/>
  <c r="N60" i="89"/>
  <c r="N62" i="89"/>
  <c r="N64" i="89"/>
  <c r="N66" i="89"/>
  <c r="N68" i="89"/>
  <c r="N70" i="89"/>
  <c r="N72" i="89"/>
  <c r="N54" i="89"/>
  <c r="L55" i="89"/>
  <c r="M55" i="89"/>
  <c r="L56" i="89"/>
  <c r="M56" i="89"/>
  <c r="L57" i="89"/>
  <c r="M57" i="89"/>
  <c r="L58" i="89"/>
  <c r="M58" i="89"/>
  <c r="L59" i="89"/>
  <c r="M59" i="89"/>
  <c r="L60" i="89"/>
  <c r="M60" i="89"/>
  <c r="L61" i="89"/>
  <c r="M61" i="89"/>
  <c r="L62" i="89"/>
  <c r="M62" i="89"/>
  <c r="L63" i="89"/>
  <c r="M63" i="89"/>
  <c r="L64" i="89"/>
  <c r="M64" i="89"/>
  <c r="L65" i="89"/>
  <c r="M65" i="89"/>
  <c r="L66" i="89"/>
  <c r="M66" i="89"/>
  <c r="L67" i="89"/>
  <c r="M67" i="89"/>
  <c r="L68" i="89"/>
  <c r="M68" i="89"/>
  <c r="L69" i="89"/>
  <c r="M69" i="89"/>
  <c r="L70" i="89"/>
  <c r="M70" i="89"/>
  <c r="L71" i="89"/>
  <c r="M71" i="89"/>
  <c r="L72" i="89"/>
  <c r="M72" i="89"/>
  <c r="L73" i="89"/>
  <c r="M73" i="89"/>
  <c r="M54" i="89"/>
  <c r="E55" i="89"/>
  <c r="F55" i="89"/>
  <c r="G55" i="89"/>
  <c r="H55" i="89"/>
  <c r="I55" i="89"/>
  <c r="J55" i="89"/>
  <c r="K55" i="89"/>
  <c r="E56" i="89"/>
  <c r="F56" i="89"/>
  <c r="G56" i="89"/>
  <c r="H56" i="89"/>
  <c r="I56" i="89"/>
  <c r="J56" i="89"/>
  <c r="K56" i="89"/>
  <c r="E57" i="89"/>
  <c r="F57" i="89"/>
  <c r="G57" i="89"/>
  <c r="H57" i="89"/>
  <c r="I57" i="89"/>
  <c r="J57" i="89"/>
  <c r="K57" i="89"/>
  <c r="E58" i="89"/>
  <c r="F58" i="89"/>
  <c r="G58" i="89"/>
  <c r="H58" i="89"/>
  <c r="I58" i="89"/>
  <c r="J58" i="89"/>
  <c r="K58" i="89"/>
  <c r="E59" i="89"/>
  <c r="F59" i="89"/>
  <c r="G59" i="89"/>
  <c r="H59" i="89"/>
  <c r="I59" i="89"/>
  <c r="J59" i="89"/>
  <c r="K59" i="89"/>
  <c r="E60" i="89"/>
  <c r="F60" i="89"/>
  <c r="G60" i="89"/>
  <c r="H60" i="89"/>
  <c r="I60" i="89"/>
  <c r="J60" i="89"/>
  <c r="K60" i="89"/>
  <c r="E61" i="89"/>
  <c r="F61" i="89"/>
  <c r="G61" i="89"/>
  <c r="H61" i="89"/>
  <c r="I61" i="89"/>
  <c r="J61" i="89"/>
  <c r="K61" i="89"/>
  <c r="E62" i="89"/>
  <c r="F62" i="89"/>
  <c r="G62" i="89"/>
  <c r="H62" i="89"/>
  <c r="I62" i="89"/>
  <c r="J62" i="89"/>
  <c r="K62" i="89"/>
  <c r="E63" i="89"/>
  <c r="F63" i="89"/>
  <c r="G63" i="89"/>
  <c r="H63" i="89"/>
  <c r="I63" i="89"/>
  <c r="J63" i="89"/>
  <c r="K63" i="89"/>
  <c r="E64" i="89"/>
  <c r="F64" i="89"/>
  <c r="G64" i="89"/>
  <c r="H64" i="89"/>
  <c r="I64" i="89"/>
  <c r="J64" i="89"/>
  <c r="K64" i="89"/>
  <c r="E65" i="89"/>
  <c r="F65" i="89"/>
  <c r="G65" i="89"/>
  <c r="H65" i="89"/>
  <c r="I65" i="89"/>
  <c r="J65" i="89"/>
  <c r="K65" i="89"/>
  <c r="E66" i="89"/>
  <c r="F66" i="89"/>
  <c r="G66" i="89"/>
  <c r="H66" i="89"/>
  <c r="I66" i="89"/>
  <c r="J66" i="89"/>
  <c r="K66" i="89"/>
  <c r="E67" i="89"/>
  <c r="F67" i="89"/>
  <c r="G67" i="89"/>
  <c r="H67" i="89"/>
  <c r="I67" i="89"/>
  <c r="J67" i="89"/>
  <c r="K67" i="89"/>
  <c r="E68" i="89"/>
  <c r="F68" i="89"/>
  <c r="G68" i="89"/>
  <c r="H68" i="89"/>
  <c r="I68" i="89"/>
  <c r="J68" i="89"/>
  <c r="K68" i="89"/>
  <c r="E69" i="89"/>
  <c r="F69" i="89"/>
  <c r="G69" i="89"/>
  <c r="H69" i="89"/>
  <c r="I69" i="89"/>
  <c r="J69" i="89"/>
  <c r="K69" i="89"/>
  <c r="E70" i="89"/>
  <c r="F70" i="89"/>
  <c r="G70" i="89"/>
  <c r="H70" i="89"/>
  <c r="I70" i="89"/>
  <c r="J70" i="89"/>
  <c r="K70" i="89"/>
  <c r="E71" i="89"/>
  <c r="F71" i="89"/>
  <c r="G71" i="89"/>
  <c r="H71" i="89"/>
  <c r="I71" i="89"/>
  <c r="J71" i="89"/>
  <c r="K71" i="89"/>
  <c r="E72" i="89"/>
  <c r="F72" i="89"/>
  <c r="G72" i="89"/>
  <c r="H72" i="89"/>
  <c r="I72" i="89"/>
  <c r="J72" i="89"/>
  <c r="K72" i="89"/>
  <c r="E73" i="89"/>
  <c r="F73" i="89"/>
  <c r="G73" i="89"/>
  <c r="H73" i="89"/>
  <c r="I73" i="89"/>
  <c r="J73" i="89"/>
  <c r="K73" i="89"/>
  <c r="F54" i="89"/>
  <c r="G54" i="89"/>
  <c r="H54" i="89"/>
  <c r="I54" i="89"/>
  <c r="J54" i="89"/>
  <c r="K54" i="89"/>
  <c r="L54" i="89"/>
  <c r="E54" i="89"/>
  <c r="C56" i="89"/>
  <c r="C58" i="89"/>
  <c r="C60" i="89"/>
  <c r="C62" i="89"/>
  <c r="C64" i="89"/>
  <c r="C66" i="89"/>
  <c r="C68" i="89"/>
  <c r="C70" i="89"/>
  <c r="C72" i="89"/>
  <c r="C54" i="89"/>
  <c r="M22" i="88"/>
  <c r="M23" i="88"/>
  <c r="M21" i="88"/>
  <c r="M20" i="88"/>
  <c r="C20" i="88"/>
  <c r="C22" i="88"/>
  <c r="C18" i="88"/>
  <c r="C4" i="88"/>
  <c r="C6" i="88"/>
  <c r="C8" i="88"/>
  <c r="C10" i="88"/>
  <c r="C12" i="88"/>
  <c r="C14" i="88"/>
  <c r="C16" i="88"/>
  <c r="O22" i="88"/>
  <c r="O20" i="88"/>
  <c r="O8" i="88"/>
  <c r="I492" i="88"/>
  <c r="O6" i="88"/>
  <c r="O10" i="88"/>
  <c r="O12" i="88"/>
  <c r="O14" i="88"/>
  <c r="O16" i="88"/>
  <c r="O4" i="88"/>
  <c r="H4" i="88"/>
  <c r="O18" i="88" l="1"/>
  <c r="F17" i="88"/>
  <c r="G17" i="88"/>
  <c r="H17" i="88"/>
  <c r="I17" i="88"/>
  <c r="J17" i="88"/>
  <c r="K17" i="88"/>
  <c r="L17" i="88"/>
  <c r="E17" i="88"/>
  <c r="F15" i="88"/>
  <c r="G15" i="88"/>
  <c r="H15" i="88"/>
  <c r="I15" i="88"/>
  <c r="J15" i="88"/>
  <c r="K15" i="88"/>
  <c r="L15" i="88"/>
  <c r="E15" i="88"/>
  <c r="F13" i="88"/>
  <c r="G13" i="88"/>
  <c r="H13" i="88"/>
  <c r="I13" i="88"/>
  <c r="J13" i="88"/>
  <c r="K13" i="88"/>
  <c r="L13" i="88"/>
  <c r="E13" i="88"/>
  <c r="F11" i="88"/>
  <c r="G11" i="88"/>
  <c r="H11" i="88"/>
  <c r="I11" i="88"/>
  <c r="J11" i="88"/>
  <c r="K11" i="88"/>
  <c r="L11" i="88"/>
  <c r="E11" i="88"/>
  <c r="F9" i="88"/>
  <c r="G9" i="88"/>
  <c r="H9" i="88"/>
  <c r="I9" i="88"/>
  <c r="J9" i="88"/>
  <c r="K9" i="88"/>
  <c r="L9" i="88"/>
  <c r="E9" i="88"/>
  <c r="F7" i="88"/>
  <c r="G7" i="88"/>
  <c r="H7" i="88"/>
  <c r="I7" i="88"/>
  <c r="J7" i="88"/>
  <c r="K7" i="88"/>
  <c r="L7" i="88"/>
  <c r="E7" i="88"/>
  <c r="F5" i="88"/>
  <c r="G5" i="88"/>
  <c r="H5" i="88"/>
  <c r="I5" i="88"/>
  <c r="J5" i="88"/>
  <c r="K5" i="88"/>
  <c r="L5" i="88"/>
  <c r="E5" i="88"/>
  <c r="F20" i="88"/>
  <c r="G20" i="88"/>
  <c r="H20" i="88"/>
  <c r="I20" i="88"/>
  <c r="J20" i="88"/>
  <c r="K20" i="88"/>
  <c r="L20" i="88"/>
  <c r="F21" i="88"/>
  <c r="G21" i="88"/>
  <c r="H21" i="88"/>
  <c r="I21" i="88"/>
  <c r="J21" i="88"/>
  <c r="K21" i="88"/>
  <c r="L21" i="88"/>
  <c r="E20" i="88"/>
  <c r="E21" i="88"/>
  <c r="F22" i="88"/>
  <c r="G22" i="88"/>
  <c r="H22" i="88"/>
  <c r="I22" i="88"/>
  <c r="J22" i="88"/>
  <c r="K22" i="88"/>
  <c r="L22" i="88"/>
  <c r="F23" i="88"/>
  <c r="G23" i="88"/>
  <c r="H23" i="88"/>
  <c r="I23" i="88"/>
  <c r="J23" i="88"/>
  <c r="K23" i="88"/>
  <c r="L23" i="88"/>
  <c r="E22" i="88"/>
  <c r="E23" i="88"/>
  <c r="E6" i="88"/>
  <c r="F6" i="88"/>
  <c r="G6" i="88"/>
  <c r="H6" i="88"/>
  <c r="I6" i="88"/>
  <c r="J6" i="88"/>
  <c r="K6" i="88"/>
  <c r="L6" i="88"/>
  <c r="E8" i="88"/>
  <c r="F8" i="88"/>
  <c r="G8" i="88"/>
  <c r="H8" i="88"/>
  <c r="I8" i="88"/>
  <c r="J8" i="88"/>
  <c r="K8" i="88"/>
  <c r="L8" i="88"/>
  <c r="E10" i="88"/>
  <c r="F10" i="88"/>
  <c r="G10" i="88"/>
  <c r="H10" i="88"/>
  <c r="I10" i="88"/>
  <c r="J10" i="88"/>
  <c r="K10" i="88"/>
  <c r="L10" i="88"/>
  <c r="E12" i="88"/>
  <c r="F12" i="88"/>
  <c r="G12" i="88"/>
  <c r="H12" i="88"/>
  <c r="I12" i="88"/>
  <c r="J12" i="88"/>
  <c r="K12" i="88"/>
  <c r="L12" i="88"/>
  <c r="E14" i="88"/>
  <c r="F14" i="88"/>
  <c r="G14" i="88"/>
  <c r="H14" i="88"/>
  <c r="I14" i="88"/>
  <c r="J14" i="88"/>
  <c r="K14" i="88"/>
  <c r="L14" i="88"/>
  <c r="E16" i="88"/>
  <c r="F16" i="88"/>
  <c r="G16" i="88"/>
  <c r="H16" i="88"/>
  <c r="I16" i="88"/>
  <c r="J16" i="88"/>
  <c r="K16" i="88"/>
  <c r="L16" i="88"/>
  <c r="F4" i="88"/>
  <c r="G4" i="88"/>
  <c r="I4" i="88"/>
  <c r="J4" i="88"/>
  <c r="K4" i="88"/>
  <c r="L4" i="88"/>
  <c r="E4" i="88"/>
  <c r="N22" i="88" l="1"/>
  <c r="M14" i="88"/>
  <c r="N6" i="88"/>
  <c r="F18" i="88"/>
  <c r="E18" i="88"/>
  <c r="J18" i="88"/>
  <c r="L18" i="88"/>
  <c r="H18" i="88"/>
  <c r="K19" i="88"/>
  <c r="G19" i="88"/>
  <c r="K18" i="88"/>
  <c r="G18" i="88"/>
  <c r="J19" i="88"/>
  <c r="F19" i="88"/>
  <c r="I19" i="88"/>
  <c r="I18" i="88"/>
  <c r="L19" i="88"/>
  <c r="H19" i="88"/>
  <c r="N16" i="88"/>
  <c r="M15" i="88"/>
  <c r="M13" i="88"/>
  <c r="M12" i="88"/>
  <c r="M11" i="88"/>
  <c r="N10" i="88"/>
  <c r="M9" i="88"/>
  <c r="N8" i="88"/>
  <c r="M7" i="88"/>
  <c r="M6" i="88"/>
  <c r="E19" i="88"/>
  <c r="M17" i="88"/>
  <c r="N20" i="88"/>
  <c r="N4" i="88"/>
  <c r="N14" i="88"/>
  <c r="M4" i="88"/>
  <c r="M10" i="88"/>
  <c r="N12" i="88"/>
  <c r="M16" i="88"/>
  <c r="M8" i="88"/>
  <c r="M5" i="88"/>
  <c r="N18" i="88" l="1"/>
  <c r="M19" i="88"/>
  <c r="M18" i="88"/>
</calcChain>
</file>

<file path=xl/sharedStrings.xml><?xml version="1.0" encoding="utf-8"?>
<sst xmlns="http://schemas.openxmlformats.org/spreadsheetml/2006/main" count="5132" uniqueCount="752">
  <si>
    <t>BRICOUT</t>
  </si>
  <si>
    <t>REGNIER</t>
  </si>
  <si>
    <t>BIEL</t>
  </si>
  <si>
    <t>DESILLES</t>
  </si>
  <si>
    <t>POIX</t>
  </si>
  <si>
    <t>JAUER</t>
  </si>
  <si>
    <t>COESTIER</t>
  </si>
  <si>
    <t>ERIC</t>
  </si>
  <si>
    <t>P. ANTOINE</t>
  </si>
  <si>
    <t>PLANQUE</t>
  </si>
  <si>
    <t>JOHAN</t>
  </si>
  <si>
    <t>LATIOUI</t>
  </si>
  <si>
    <t>TILLIER</t>
  </si>
  <si>
    <t>LEGRAND</t>
  </si>
  <si>
    <t>RAMBOUR</t>
  </si>
  <si>
    <t>DUTHE</t>
  </si>
  <si>
    <t>R3</t>
  </si>
  <si>
    <t>GUILLAUME</t>
  </si>
  <si>
    <t>FLORENT</t>
  </si>
  <si>
    <t>PHILIPPE</t>
  </si>
  <si>
    <t>CHRISTOPHE</t>
  </si>
  <si>
    <t>ELISABETH</t>
  </si>
  <si>
    <t>SAMUEL</t>
  </si>
  <si>
    <t>OLIVIER</t>
  </si>
  <si>
    <t>MELVIN</t>
  </si>
  <si>
    <t>NICOLAS</t>
  </si>
  <si>
    <t>LAURENT</t>
  </si>
  <si>
    <t>R2</t>
  </si>
  <si>
    <t>U17</t>
  </si>
  <si>
    <t>U15</t>
  </si>
  <si>
    <t>U13</t>
  </si>
  <si>
    <t>BIGOTE</t>
  </si>
  <si>
    <t>HANNEQUIN</t>
  </si>
  <si>
    <t xml:space="preserve">DEVOS </t>
  </si>
  <si>
    <t>MATEO</t>
  </si>
  <si>
    <t>FLANDRIN</t>
  </si>
  <si>
    <t>DOMAIN</t>
  </si>
  <si>
    <t>RAPHAEL</t>
  </si>
  <si>
    <t>CHRISTIAN</t>
  </si>
  <si>
    <t>SOPHIE</t>
  </si>
  <si>
    <t>MAXENCE</t>
  </si>
  <si>
    <t>GILLES</t>
  </si>
  <si>
    <t>MAILLARD</t>
  </si>
  <si>
    <t>FASQUEL</t>
  </si>
  <si>
    <t>BATEL</t>
  </si>
  <si>
    <t>LUDOVIC</t>
  </si>
  <si>
    <t>ARNAUD</t>
  </si>
  <si>
    <t>FRANCK</t>
  </si>
  <si>
    <t>DHEE</t>
  </si>
  <si>
    <t>COUSIN</t>
  </si>
  <si>
    <t>MURREDU</t>
  </si>
  <si>
    <t>SAUVAGE</t>
  </si>
  <si>
    <t>GEOFFREY</t>
  </si>
  <si>
    <t>EMMANUEL</t>
  </si>
  <si>
    <t>GREGORY</t>
  </si>
  <si>
    <t>YANNICK</t>
  </si>
  <si>
    <t>R1</t>
  </si>
  <si>
    <t>BOUTILLIER</t>
  </si>
  <si>
    <t>GOSSET</t>
  </si>
  <si>
    <t>PETIT</t>
  </si>
  <si>
    <t>POTEAU</t>
  </si>
  <si>
    <t>BAUDRIN</t>
  </si>
  <si>
    <t>RENAUD</t>
  </si>
  <si>
    <t>ANNIE</t>
  </si>
  <si>
    <t>ALEXIS</t>
  </si>
  <si>
    <t>CINDY</t>
  </si>
  <si>
    <t>U20M</t>
  </si>
  <si>
    <t>CARON</t>
  </si>
  <si>
    <t>DEVOS</t>
  </si>
  <si>
    <t>DAVID</t>
  </si>
  <si>
    <t>DELATTRE</t>
  </si>
  <si>
    <t>LOIC</t>
  </si>
  <si>
    <t>BERTIN</t>
  </si>
  <si>
    <t>CHIVET</t>
  </si>
  <si>
    <t>FOURRIER</t>
  </si>
  <si>
    <t>RIVET</t>
  </si>
  <si>
    <t>MILLER</t>
  </si>
  <si>
    <t>SEBASTIEN</t>
  </si>
  <si>
    <t>JEREMY</t>
  </si>
  <si>
    <t>YOHANN</t>
  </si>
  <si>
    <t>J. CHRISTOPHE</t>
  </si>
  <si>
    <t>CEDRIC</t>
  </si>
  <si>
    <t>VERRIELE</t>
  </si>
  <si>
    <t>VERCOUTRE</t>
  </si>
  <si>
    <t>ROJEWSKI</t>
  </si>
  <si>
    <t>DUPAS</t>
  </si>
  <si>
    <t>CHARLES</t>
  </si>
  <si>
    <t>GUY</t>
  </si>
  <si>
    <t>STEPHANE</t>
  </si>
  <si>
    <t>ROTAR</t>
  </si>
  <si>
    <t>CEGLAR</t>
  </si>
  <si>
    <t>PRETE</t>
  </si>
  <si>
    <t>RYCKEBOER</t>
  </si>
  <si>
    <t>HOUZEAUX</t>
  </si>
  <si>
    <t>MICHEL</t>
  </si>
  <si>
    <t>J. PHILIPPE</t>
  </si>
  <si>
    <t>DENIS</t>
  </si>
  <si>
    <t>FABIEN</t>
  </si>
  <si>
    <t>BERNARD</t>
  </si>
  <si>
    <t>CALAIS BASKET</t>
  </si>
  <si>
    <t>BULTEL</t>
  </si>
  <si>
    <t>DELANNOY</t>
  </si>
  <si>
    <t>BRUNET</t>
  </si>
  <si>
    <t>LEFEVRE</t>
  </si>
  <si>
    <t>CLEANTE</t>
  </si>
  <si>
    <t>VINCENT</t>
  </si>
  <si>
    <t>DOMINIQUE</t>
  </si>
  <si>
    <t>JEROME</t>
  </si>
  <si>
    <t>CHRISTOPHER</t>
  </si>
  <si>
    <t>MANIER</t>
  </si>
  <si>
    <t>MONIEZ</t>
  </si>
  <si>
    <t>SYLVAIN</t>
  </si>
  <si>
    <t>ALAIN</t>
  </si>
  <si>
    <t>PLOUQUET</t>
  </si>
  <si>
    <t>FREDERIC</t>
  </si>
  <si>
    <t>BRAME</t>
  </si>
  <si>
    <t>DELCLOY</t>
  </si>
  <si>
    <t>BENJAMIN</t>
  </si>
  <si>
    <t>VANSTEENE</t>
  </si>
  <si>
    <t>DANIEL</t>
  </si>
  <si>
    <t>THOMAS</t>
  </si>
  <si>
    <t>DETRES</t>
  </si>
  <si>
    <t>VASSEUR</t>
  </si>
  <si>
    <t>DEJAEGHER</t>
  </si>
  <si>
    <t>BARBIER</t>
  </si>
  <si>
    <t>HEDDEBAUX</t>
  </si>
  <si>
    <t>J.FRANCOIS</t>
  </si>
  <si>
    <t>JULIE</t>
  </si>
  <si>
    <t>PRISCILLA</t>
  </si>
  <si>
    <t>LOUCHEUR</t>
  </si>
  <si>
    <t>BESTALI</t>
  </si>
  <si>
    <t>MEGOEUIL</t>
  </si>
  <si>
    <t>DERUELLE</t>
  </si>
  <si>
    <t>CYRIL</t>
  </si>
  <si>
    <t>AURELIEN</t>
  </si>
  <si>
    <t>LAPLUME</t>
  </si>
  <si>
    <t>WEDLARSKI</t>
  </si>
  <si>
    <t>ERRATIMI</t>
  </si>
  <si>
    <t>MONTIGNY</t>
  </si>
  <si>
    <t>PATRICK</t>
  </si>
  <si>
    <t>KARIM</t>
  </si>
  <si>
    <t>CTC CAMBRESIS</t>
  </si>
  <si>
    <t>SCHELLAERT</t>
  </si>
  <si>
    <t>NINET</t>
  </si>
  <si>
    <t>DELAGNES</t>
  </si>
  <si>
    <t>VARGA</t>
  </si>
  <si>
    <t>BRUNO</t>
  </si>
  <si>
    <t>CHRISTIANE</t>
  </si>
  <si>
    <t>LAJOS</t>
  </si>
  <si>
    <t xml:space="preserve">RODEK </t>
  </si>
  <si>
    <t>LEROY</t>
  </si>
  <si>
    <t>PORTENARD</t>
  </si>
  <si>
    <t>FERAND</t>
  </si>
  <si>
    <t>ALLAN</t>
  </si>
  <si>
    <t>MOUEZA</t>
  </si>
  <si>
    <t>BROQUET</t>
  </si>
  <si>
    <t>PATRICE</t>
  </si>
  <si>
    <t>KEVIN</t>
  </si>
  <si>
    <t>RUSZCYNSKI</t>
  </si>
  <si>
    <t>HERVE</t>
  </si>
  <si>
    <t>STOUDENKO</t>
  </si>
  <si>
    <t>DUVIVIER</t>
  </si>
  <si>
    <t>HOUVENAGHEL</t>
  </si>
  <si>
    <t>BAILLEUX</t>
  </si>
  <si>
    <t>ONA EMBO</t>
  </si>
  <si>
    <t>PETIPA</t>
  </si>
  <si>
    <t>THIBAUT</t>
  </si>
  <si>
    <t>ANTHONY</t>
  </si>
  <si>
    <t>MICKAEL</t>
  </si>
  <si>
    <t xml:space="preserve">MINI </t>
  </si>
  <si>
    <t>VICARI</t>
  </si>
  <si>
    <t>JACKY</t>
  </si>
  <si>
    <t>BUTLER</t>
  </si>
  <si>
    <t>LESPAGNOL</t>
  </si>
  <si>
    <t>DAMIENS</t>
  </si>
  <si>
    <t>MARIAUL</t>
  </si>
  <si>
    <t>HONORABLE</t>
  </si>
  <si>
    <t>MAXIME</t>
  </si>
  <si>
    <t>FREDERIQUE</t>
  </si>
  <si>
    <t>CANIVEZ</t>
  </si>
  <si>
    <t>MARIE</t>
  </si>
  <si>
    <t>FAYEULLE</t>
  </si>
  <si>
    <t>TURPIN</t>
  </si>
  <si>
    <t>BLAMPAIN</t>
  </si>
  <si>
    <t>MATTHIEU</t>
  </si>
  <si>
    <t>JACQUES</t>
  </si>
  <si>
    <t>OUTTIER</t>
  </si>
  <si>
    <t>CAULIER</t>
  </si>
  <si>
    <t>MOUSSAY</t>
  </si>
  <si>
    <t>CLOE</t>
  </si>
  <si>
    <t>J. LUC</t>
  </si>
  <si>
    <t>HELIOT</t>
  </si>
  <si>
    <t>PINON</t>
  </si>
  <si>
    <t>REYNALD</t>
  </si>
  <si>
    <t>WALTON</t>
  </si>
  <si>
    <t>GADROUZ</t>
  </si>
  <si>
    <t>RENAUX</t>
  </si>
  <si>
    <t>FILLION</t>
  </si>
  <si>
    <t>AHAMED</t>
  </si>
  <si>
    <t>CARETTE</t>
  </si>
  <si>
    <t>VASSALLE</t>
  </si>
  <si>
    <t>FORRET</t>
  </si>
  <si>
    <t>FORREST</t>
  </si>
  <si>
    <t>ABDELHAK</t>
  </si>
  <si>
    <t>FRANCOIS</t>
  </si>
  <si>
    <t>MOHAMED</t>
  </si>
  <si>
    <t>EMILIEN</t>
  </si>
  <si>
    <t>MAES</t>
  </si>
  <si>
    <t>VALERIE</t>
  </si>
  <si>
    <t>BERGER</t>
  </si>
  <si>
    <t>LARGILLIERE</t>
  </si>
  <si>
    <t>HELLE</t>
  </si>
  <si>
    <t>VINTHIERE</t>
  </si>
  <si>
    <t>THIEBAUT</t>
  </si>
  <si>
    <t>PAYELLE</t>
  </si>
  <si>
    <t>BARBRY</t>
  </si>
  <si>
    <t xml:space="preserve">FOLLET </t>
  </si>
  <si>
    <t>MAQUERE</t>
  </si>
  <si>
    <t>VALENTIN</t>
  </si>
  <si>
    <t>P. HENRI</t>
  </si>
  <si>
    <t>DELOBEZ</t>
  </si>
  <si>
    <t>DELHUILLE</t>
  </si>
  <si>
    <t>HERCBERG</t>
  </si>
  <si>
    <t>HILLEL</t>
  </si>
  <si>
    <t>LALLEMANT</t>
  </si>
  <si>
    <t>HENNEQUIN</t>
  </si>
  <si>
    <t>YVES</t>
  </si>
  <si>
    <t>DELETTREZ</t>
  </si>
  <si>
    <t>PENNELLE</t>
  </si>
  <si>
    <t>BOLPAIRE</t>
  </si>
  <si>
    <t>DUMANCEVIC</t>
  </si>
  <si>
    <t xml:space="preserve">COMBAUD </t>
  </si>
  <si>
    <t>DE MUYNCK</t>
  </si>
  <si>
    <t>GERVAIS</t>
  </si>
  <si>
    <t>GRAINDORGE</t>
  </si>
  <si>
    <t>MAYEUR</t>
  </si>
  <si>
    <t>VANCOILLIE</t>
  </si>
  <si>
    <t>BENEL</t>
  </si>
  <si>
    <t>MATHIEU</t>
  </si>
  <si>
    <t>DAMIEN</t>
  </si>
  <si>
    <t>GUYOT</t>
  </si>
  <si>
    <t>DISSAUT</t>
  </si>
  <si>
    <t>DAOUDI</t>
  </si>
  <si>
    <t>DERADJI</t>
  </si>
  <si>
    <t>HANON</t>
  </si>
  <si>
    <t xml:space="preserve">HANON </t>
  </si>
  <si>
    <t>MAGRIT</t>
  </si>
  <si>
    <t>YOHAN</t>
  </si>
  <si>
    <t>SIMON</t>
  </si>
  <si>
    <t>VIANNEY</t>
  </si>
  <si>
    <t>CODRON</t>
  </si>
  <si>
    <t>LILLE ASV</t>
  </si>
  <si>
    <t>PEYRAUD</t>
  </si>
  <si>
    <t>TALEB</t>
  </si>
  <si>
    <t>LUC</t>
  </si>
  <si>
    <t>BLIDI</t>
  </si>
  <si>
    <t>NASSIM</t>
  </si>
  <si>
    <t>CHAPUIS</t>
  </si>
  <si>
    <t>LENGLET</t>
  </si>
  <si>
    <t>BOUGUERNINE</t>
  </si>
  <si>
    <t>VENCESCLAU</t>
  </si>
  <si>
    <t>KADER</t>
  </si>
  <si>
    <t>COLLET</t>
  </si>
  <si>
    <t xml:space="preserve">LALERE </t>
  </si>
  <si>
    <t>DELYE</t>
  </si>
  <si>
    <t>EMMA</t>
  </si>
  <si>
    <t>HERCEND</t>
  </si>
  <si>
    <t>PLOEGAERTS</t>
  </si>
  <si>
    <t>DERETZ</t>
  </si>
  <si>
    <t>DANY</t>
  </si>
  <si>
    <t>ALLART</t>
  </si>
  <si>
    <t>LEMATRE</t>
  </si>
  <si>
    <t>DUMOULIN</t>
  </si>
  <si>
    <t>RUDY</t>
  </si>
  <si>
    <t>SKRZYSZOWSKI</t>
  </si>
  <si>
    <t>MERLIN</t>
  </si>
  <si>
    <t>BRESSEL</t>
  </si>
  <si>
    <t>MACHHOULI</t>
  </si>
  <si>
    <t>JERZY</t>
  </si>
  <si>
    <t>ADRIEN</t>
  </si>
  <si>
    <t>AMBDILLAH</t>
  </si>
  <si>
    <t>ROMMEL</t>
  </si>
  <si>
    <t>WILLEMAN</t>
  </si>
  <si>
    <t>LAFORGE</t>
  </si>
  <si>
    <t>GAUDON</t>
  </si>
  <si>
    <t>ADELINE</t>
  </si>
  <si>
    <t>ANNABELLE</t>
  </si>
  <si>
    <t>MORLET</t>
  </si>
  <si>
    <t>VERKINDT</t>
  </si>
  <si>
    <t>THIERRY</t>
  </si>
  <si>
    <t>LEBRUN</t>
  </si>
  <si>
    <t>POUILLE</t>
  </si>
  <si>
    <t>FROMONT</t>
  </si>
  <si>
    <t>FRANCIS</t>
  </si>
  <si>
    <t>NIANG</t>
  </si>
  <si>
    <t>VERBEKE</t>
  </si>
  <si>
    <t>TELLIEZ</t>
  </si>
  <si>
    <t>ROUSSEL</t>
  </si>
  <si>
    <t>HEM</t>
  </si>
  <si>
    <t>JIMMY</t>
  </si>
  <si>
    <t>ISMAEL</t>
  </si>
  <si>
    <t>JOFFREY</t>
  </si>
  <si>
    <t>JULIEN</t>
  </si>
  <si>
    <t>FANNY</t>
  </si>
  <si>
    <t>SZOSTAK</t>
  </si>
  <si>
    <t>RURA</t>
  </si>
  <si>
    <t>MATHOREL</t>
  </si>
  <si>
    <t>DELACROIX</t>
  </si>
  <si>
    <t>ROMUALD</t>
  </si>
  <si>
    <t>SERGENT</t>
  </si>
  <si>
    <t>BOUVERNE</t>
  </si>
  <si>
    <t>LECHAN</t>
  </si>
  <si>
    <t>TONY</t>
  </si>
  <si>
    <t>BERQUEZ</t>
  </si>
  <si>
    <t>PLANECKI</t>
  </si>
  <si>
    <t>PASCAL</t>
  </si>
  <si>
    <t>MARCHEUX</t>
  </si>
  <si>
    <t>BOSSAERT</t>
  </si>
  <si>
    <t>CIESIELSKI</t>
  </si>
  <si>
    <t>KVANISKA</t>
  </si>
  <si>
    <t>BOULINGUET</t>
  </si>
  <si>
    <t>DUQUESNE</t>
  </si>
  <si>
    <t>BLIER</t>
  </si>
  <si>
    <t>DERISBOURG</t>
  </si>
  <si>
    <t>TIXADOR</t>
  </si>
  <si>
    <t>PENICHON</t>
  </si>
  <si>
    <t>ROGRIGUE</t>
  </si>
  <si>
    <t>TACHON</t>
  </si>
  <si>
    <t>TOMASZCZKY</t>
  </si>
  <si>
    <t>NATHAN</t>
  </si>
  <si>
    <t>DELPORTE</t>
  </si>
  <si>
    <t>BONNET</t>
  </si>
  <si>
    <t>BELVAL</t>
  </si>
  <si>
    <t>BART</t>
  </si>
  <si>
    <t>GEOFFROY</t>
  </si>
  <si>
    <t>BENOIT</t>
  </si>
  <si>
    <t>MATHYS</t>
  </si>
  <si>
    <t>KANDOUSSI</t>
  </si>
  <si>
    <t>NGALI</t>
  </si>
  <si>
    <t>KALID</t>
  </si>
  <si>
    <t>RENIER</t>
  </si>
  <si>
    <t>DUCLOY</t>
  </si>
  <si>
    <t>CYPRIEN</t>
  </si>
  <si>
    <t>MOLINATTI</t>
  </si>
  <si>
    <t>GRATIEN</t>
  </si>
  <si>
    <t>DUMONT</t>
  </si>
  <si>
    <t>NIZART</t>
  </si>
  <si>
    <t>REMI</t>
  </si>
  <si>
    <t>LIGNIERT</t>
  </si>
  <si>
    <t>PUIGCERBER</t>
  </si>
  <si>
    <t>LEMAIRE</t>
  </si>
  <si>
    <t>MANICORD</t>
  </si>
  <si>
    <t>ENGLOO</t>
  </si>
  <si>
    <t>HENSEL</t>
  </si>
  <si>
    <t>SERLET</t>
  </si>
  <si>
    <t>DESMAZIERES</t>
  </si>
  <si>
    <t>CANIPEL</t>
  </si>
  <si>
    <t>GUERIN</t>
  </si>
  <si>
    <t>MEDO</t>
  </si>
  <si>
    <t>DELAHOUSSE</t>
  </si>
  <si>
    <t>NADEGE</t>
  </si>
  <si>
    <t>RICHARD</t>
  </si>
  <si>
    <t>TOURCOING IC</t>
  </si>
  <si>
    <t>CHADLI</t>
  </si>
  <si>
    <t>SALIM</t>
  </si>
  <si>
    <t>ALEXI</t>
  </si>
  <si>
    <t>TOURCOING JG</t>
  </si>
  <si>
    <t>BAMBA</t>
  </si>
  <si>
    <t>LUBIENSKI</t>
  </si>
  <si>
    <t>ODOUX</t>
  </si>
  <si>
    <t>LEFEVERE</t>
  </si>
  <si>
    <t>LIENARD</t>
  </si>
  <si>
    <t>ABDOULAYE</t>
  </si>
  <si>
    <t>ROMAIN</t>
  </si>
  <si>
    <t>PIERRE</t>
  </si>
  <si>
    <t>HUGO</t>
  </si>
  <si>
    <t>TOURCOING SM</t>
  </si>
  <si>
    <t>DEFOE</t>
  </si>
  <si>
    <t>RENARD</t>
  </si>
  <si>
    <t>DENISOT</t>
  </si>
  <si>
    <t>AKIM</t>
  </si>
  <si>
    <t>DEVEMY</t>
  </si>
  <si>
    <t>HOUZIAUX</t>
  </si>
  <si>
    <t>PONTIER</t>
  </si>
  <si>
    <t>M.NOELLE</t>
  </si>
  <si>
    <t>INGA</t>
  </si>
  <si>
    <t>DIALLO</t>
  </si>
  <si>
    <t>BERKANE</t>
  </si>
  <si>
    <t>ROMAN</t>
  </si>
  <si>
    <t>COULOMP</t>
  </si>
  <si>
    <t>MOCTAR</t>
  </si>
  <si>
    <t>LYES</t>
  </si>
  <si>
    <t>ALEXANDRE</t>
  </si>
  <si>
    <t>FAY</t>
  </si>
  <si>
    <t>QUARGNUL</t>
  </si>
  <si>
    <t>MENU</t>
  </si>
  <si>
    <t>PITON</t>
  </si>
  <si>
    <t>J.MARIE</t>
  </si>
  <si>
    <t>REGIS</t>
  </si>
  <si>
    <t>WASQUEHAL FLASH</t>
  </si>
  <si>
    <t>CHAPELET</t>
  </si>
  <si>
    <t>GILLERON</t>
  </si>
  <si>
    <t>LAMMENS</t>
  </si>
  <si>
    <t>SALLES</t>
  </si>
  <si>
    <t>ALBAN</t>
  </si>
  <si>
    <t>MARTIN</t>
  </si>
  <si>
    <t>CLEMENT</t>
  </si>
  <si>
    <t>DHAESE</t>
  </si>
  <si>
    <t>VAN DER DONCKT</t>
  </si>
  <si>
    <t>CAZIER</t>
  </si>
  <si>
    <t>FLORIAN</t>
  </si>
  <si>
    <t>ARDRES</t>
  </si>
  <si>
    <t>ARMENTIERES</t>
  </si>
  <si>
    <t>AULNOY VAL</t>
  </si>
  <si>
    <t>BCM</t>
  </si>
  <si>
    <t>BERCK</t>
  </si>
  <si>
    <t>BETHUNE</t>
  </si>
  <si>
    <t>BEUVRAGES</t>
  </si>
  <si>
    <t>BLENDECQUES</t>
  </si>
  <si>
    <t>AB BOULOGNE</t>
  </si>
  <si>
    <t>SOM B</t>
  </si>
  <si>
    <t>BOURBOURG</t>
  </si>
  <si>
    <t>BRUAY</t>
  </si>
  <si>
    <t>CAPPELLE</t>
  </si>
  <si>
    <t>CARNIERES</t>
  </si>
  <si>
    <t>COMINES</t>
  </si>
  <si>
    <t>COQUELLES</t>
  </si>
  <si>
    <t>COUDEKERQUE</t>
  </si>
  <si>
    <t>COULOGNE</t>
  </si>
  <si>
    <t>CROIX</t>
  </si>
  <si>
    <t>CYSOING</t>
  </si>
  <si>
    <t>CTC DOUAI</t>
  </si>
  <si>
    <t>CONDE</t>
  </si>
  <si>
    <t>MARLY</t>
  </si>
  <si>
    <t>DORIGNIES</t>
  </si>
  <si>
    <t>DENAIN</t>
  </si>
  <si>
    <t>DOUAI</t>
  </si>
  <si>
    <t>DOUCHY</t>
  </si>
  <si>
    <t>DOURGES</t>
  </si>
  <si>
    <t>ESCAUDAIN</t>
  </si>
  <si>
    <t>ECAULT</t>
  </si>
  <si>
    <t>EURO OPALE</t>
  </si>
  <si>
    <t>ESSM</t>
  </si>
  <si>
    <t>FERQUES</t>
  </si>
  <si>
    <t>FLERSOIS</t>
  </si>
  <si>
    <t>OGS</t>
  </si>
  <si>
    <t>GESLA</t>
  </si>
  <si>
    <t>HASNON</t>
  </si>
  <si>
    <t>HAZEBROUCK</t>
  </si>
  <si>
    <t>HELLEMMES</t>
  </si>
  <si>
    <t>HENIN BT</t>
  </si>
  <si>
    <t>HESDIGNEUL</t>
  </si>
  <si>
    <t>HORNAING</t>
  </si>
  <si>
    <t>LAMBERSART</t>
  </si>
  <si>
    <t>ISBERGUES</t>
  </si>
  <si>
    <t>LE CATEAU</t>
  </si>
  <si>
    <t>PORTEL ALD</t>
  </si>
  <si>
    <t>LEERS</t>
  </si>
  <si>
    <t>LESQUIN</t>
  </si>
  <si>
    <t>LMBC</t>
  </si>
  <si>
    <t>LIEVIN</t>
  </si>
  <si>
    <t>LILLERS</t>
  </si>
  <si>
    <t>LOMME</t>
  </si>
  <si>
    <t>LONGUENESSE</t>
  </si>
  <si>
    <t>LOON PLAGE</t>
  </si>
  <si>
    <t>NEUVILLE F</t>
  </si>
  <si>
    <t>ONNAING</t>
  </si>
  <si>
    <t>ORCHIES</t>
  </si>
  <si>
    <t>OSTREVENT</t>
  </si>
  <si>
    <t>OSTROHOVE</t>
  </si>
  <si>
    <t>OUTREAU</t>
  </si>
  <si>
    <t>OYE PLAGE</t>
  </si>
  <si>
    <t>PHALEMPIN</t>
  </si>
  <si>
    <t>PROVILLE</t>
  </si>
  <si>
    <t>St NICOLAS</t>
  </si>
  <si>
    <t>RONCHIN</t>
  </si>
  <si>
    <t>RONCQ</t>
  </si>
  <si>
    <t>ROUBAIX</t>
  </si>
  <si>
    <t>ST MARTIN LAERT</t>
  </si>
  <si>
    <t>ST MARTIN BOULOGNE</t>
  </si>
  <si>
    <t>ST POL</t>
  </si>
  <si>
    <t>DECHY SIN</t>
  </si>
  <si>
    <t>SANTES</t>
  </si>
  <si>
    <t>TEMPLEUVE</t>
  </si>
  <si>
    <t>TRITH</t>
  </si>
  <si>
    <t>FABRICE</t>
  </si>
  <si>
    <t>ESBVA</t>
  </si>
  <si>
    <t>WAMBRECHIES</t>
  </si>
  <si>
    <t>WATTRELOS</t>
  </si>
  <si>
    <t>WILLEMS</t>
  </si>
  <si>
    <t>Filière</t>
  </si>
  <si>
    <t>Masculin</t>
  </si>
  <si>
    <t>Club</t>
  </si>
  <si>
    <t>Nom</t>
  </si>
  <si>
    <t>Prénom</t>
  </si>
  <si>
    <t>Equipe principale</t>
  </si>
  <si>
    <t>Catégorie</t>
  </si>
  <si>
    <t>Principal</t>
  </si>
  <si>
    <t>Auxiliaire</t>
  </si>
  <si>
    <t>Joker</t>
  </si>
  <si>
    <t>Diplôme</t>
  </si>
  <si>
    <t>en règle !</t>
  </si>
  <si>
    <t>M/F</t>
  </si>
  <si>
    <t>M</t>
  </si>
  <si>
    <t>F</t>
  </si>
  <si>
    <t>COB</t>
  </si>
  <si>
    <t>SEGARD</t>
  </si>
  <si>
    <t>GAUTIER</t>
  </si>
  <si>
    <t>ZLATANOV</t>
  </si>
  <si>
    <t>KOSTADINKA</t>
  </si>
  <si>
    <t xml:space="preserve">MANIER </t>
  </si>
  <si>
    <t>PRODHOMME</t>
  </si>
  <si>
    <t>ELISE</t>
  </si>
  <si>
    <t>AULNOYE</t>
  </si>
  <si>
    <t>CAMPION</t>
  </si>
  <si>
    <t>JORDAN</t>
  </si>
  <si>
    <t>PICQUART</t>
  </si>
  <si>
    <t>ROCHE</t>
  </si>
  <si>
    <t>LAURA</t>
  </si>
  <si>
    <t>MICHAEL</t>
  </si>
  <si>
    <t>STAELENS</t>
  </si>
  <si>
    <t>JOEL</t>
  </si>
  <si>
    <t>PONTIF</t>
  </si>
  <si>
    <t>DIMITRI</t>
  </si>
  <si>
    <t>DENYS</t>
  </si>
  <si>
    <t>AGNES</t>
  </si>
  <si>
    <t>ARRAS OUEST</t>
  </si>
  <si>
    <t>DE COLO</t>
  </si>
  <si>
    <t>NICOLE</t>
  </si>
  <si>
    <t>U13F</t>
  </si>
  <si>
    <t>J. LOUIS</t>
  </si>
  <si>
    <t>ARRAS PA</t>
  </si>
  <si>
    <t>WAVELET</t>
  </si>
  <si>
    <t>STEPHANIE</t>
  </si>
  <si>
    <t xml:space="preserve">BREUX </t>
  </si>
  <si>
    <t xml:space="preserve">DHEE </t>
  </si>
  <si>
    <t>DAVENEL</t>
  </si>
  <si>
    <t>BUFFARD</t>
  </si>
  <si>
    <t>QUENTIN</t>
  </si>
  <si>
    <t>AUNOY VAL</t>
  </si>
  <si>
    <t>FERMONT</t>
  </si>
  <si>
    <t>BAILLEUL</t>
  </si>
  <si>
    <t>DERUWEZ</t>
  </si>
  <si>
    <t>JOURDIN</t>
  </si>
  <si>
    <t>BONDUES</t>
  </si>
  <si>
    <t>FOURNET</t>
  </si>
  <si>
    <t>GALEWSKI</t>
  </si>
  <si>
    <t>BLONDEL</t>
  </si>
  <si>
    <t>BRILLON</t>
  </si>
  <si>
    <t>MACZIEJEWSKI</t>
  </si>
  <si>
    <t>CELINE</t>
  </si>
  <si>
    <t>SCHADE</t>
  </si>
  <si>
    <t>CALAIS ACLPA</t>
  </si>
  <si>
    <t>BLANQUART</t>
  </si>
  <si>
    <t>J.B</t>
  </si>
  <si>
    <t>LAPOTRE</t>
  </si>
  <si>
    <t>GUILBERT</t>
  </si>
  <si>
    <t>LYSIANE</t>
  </si>
  <si>
    <t>CAPELLE</t>
  </si>
  <si>
    <t>MORETTE</t>
  </si>
  <si>
    <t>CARVIN</t>
  </si>
  <si>
    <t>GHAFLA</t>
  </si>
  <si>
    <t>NAWEL</t>
  </si>
  <si>
    <t>HENAUX</t>
  </si>
  <si>
    <t>HOROSZKO S</t>
  </si>
  <si>
    <t>GROSSEMY</t>
  </si>
  <si>
    <t>ELEONORE</t>
  </si>
  <si>
    <t>ZMIJAK</t>
  </si>
  <si>
    <t>LEMOINE</t>
  </si>
  <si>
    <t>DEPIENNE</t>
  </si>
  <si>
    <t>MAXIMILIEN</t>
  </si>
  <si>
    <t>CONDETTE</t>
  </si>
  <si>
    <t>RICART</t>
  </si>
  <si>
    <t>GIN</t>
  </si>
  <si>
    <t>WACOGNE</t>
  </si>
  <si>
    <t>MATHILDE</t>
  </si>
  <si>
    <t>BISBROUCK</t>
  </si>
  <si>
    <t>JULIETTE</t>
  </si>
  <si>
    <t>BESNIER</t>
  </si>
  <si>
    <t>FLAMENT</t>
  </si>
  <si>
    <t>DESFORGES</t>
  </si>
  <si>
    <t>GREGOIRE</t>
  </si>
  <si>
    <t>DESVRES</t>
  </si>
  <si>
    <t>DELLERIE</t>
  </si>
  <si>
    <t>GHISLAIN</t>
  </si>
  <si>
    <t>HIBON</t>
  </si>
  <si>
    <t>HERNOUT</t>
  </si>
  <si>
    <t>DOUAI BF</t>
  </si>
  <si>
    <t>GAELLE</t>
  </si>
  <si>
    <t>DUNKERQUE</t>
  </si>
  <si>
    <t>ARGOUD</t>
  </si>
  <si>
    <t>FRESNAIS A</t>
  </si>
  <si>
    <t>LAMOTTE C</t>
  </si>
  <si>
    <t>TONDEUR</t>
  </si>
  <si>
    <t>MOTMIR</t>
  </si>
  <si>
    <t>TROISIE</t>
  </si>
  <si>
    <t>VARLET</t>
  </si>
  <si>
    <t>ALYSSA</t>
  </si>
  <si>
    <t>AMELIE</t>
  </si>
  <si>
    <t>ALLEGRO</t>
  </si>
  <si>
    <t>MAEGHT</t>
  </si>
  <si>
    <t>FREDDY</t>
  </si>
  <si>
    <t>BIELAWSKI</t>
  </si>
  <si>
    <t>VARIN</t>
  </si>
  <si>
    <t>HELENE</t>
  </si>
  <si>
    <t>PRONIER</t>
  </si>
  <si>
    <t>LYDIE</t>
  </si>
  <si>
    <t>SAID</t>
  </si>
  <si>
    <t>RAFIK</t>
  </si>
  <si>
    <t>DASSONNEVILLE</t>
  </si>
  <si>
    <t>LAMBERSART BLM</t>
  </si>
  <si>
    <t>VANGROOTENBRUELLE</t>
  </si>
  <si>
    <t>CISSOKHO</t>
  </si>
  <si>
    <t>BEUN</t>
  </si>
  <si>
    <t>KARINE</t>
  </si>
  <si>
    <t>BAELDE</t>
  </si>
  <si>
    <t>DESCHODT</t>
  </si>
  <si>
    <t>JOHANNE</t>
  </si>
  <si>
    <t>LIERAL</t>
  </si>
  <si>
    <t>BUYS</t>
  </si>
  <si>
    <t>AURELIE</t>
  </si>
  <si>
    <t>MUSTAPHA</t>
  </si>
  <si>
    <t>MARCK</t>
  </si>
  <si>
    <t>GRANDIN</t>
  </si>
  <si>
    <t>CHERY</t>
  </si>
  <si>
    <t>HUBERT</t>
  </si>
  <si>
    <t xml:space="preserve">MARCQ </t>
  </si>
  <si>
    <t>ROHART</t>
  </si>
  <si>
    <t>MAUBEUGE</t>
  </si>
  <si>
    <t>ZAROURI</t>
  </si>
  <si>
    <t>ABDELHAMID</t>
  </si>
  <si>
    <t>MERICOURT</t>
  </si>
  <si>
    <t>LULKIEWICZ</t>
  </si>
  <si>
    <t>DUBOIS</t>
  </si>
  <si>
    <t>POLART</t>
  </si>
  <si>
    <t>CORALIE</t>
  </si>
  <si>
    <t>NEUFCHATEL</t>
  </si>
  <si>
    <t>LEDOUX</t>
  </si>
  <si>
    <t>LOUCHEZ</t>
  </si>
  <si>
    <t>CHARLOTTE</t>
  </si>
  <si>
    <t>DEVILLIERS</t>
  </si>
  <si>
    <t>GUENDOLINE</t>
  </si>
  <si>
    <t>NEUVILLE FERRAIN</t>
  </si>
  <si>
    <t>JEAN LOUIS</t>
  </si>
  <si>
    <t>CORNETTE</t>
  </si>
  <si>
    <t>DELMOTTE</t>
  </si>
  <si>
    <t>DUDZIAK</t>
  </si>
  <si>
    <t>PONTOIS</t>
  </si>
  <si>
    <t>LABRE</t>
  </si>
  <si>
    <t>SANDRINE</t>
  </si>
  <si>
    <t>PROVIN</t>
  </si>
  <si>
    <t>PESTEL</t>
  </si>
  <si>
    <t>A. CHARLOTTE</t>
  </si>
  <si>
    <t>NGALI NAMBA</t>
  </si>
  <si>
    <t>USAPH</t>
  </si>
  <si>
    <t>POUILLY</t>
  </si>
  <si>
    <t>DELCOURT</t>
  </si>
  <si>
    <t>DANES</t>
  </si>
  <si>
    <t>ST SAULVE</t>
  </si>
  <si>
    <t>COPLO</t>
  </si>
  <si>
    <t>COQUELLE</t>
  </si>
  <si>
    <t>LECERF</t>
  </si>
  <si>
    <t>SULLIVAN</t>
  </si>
  <si>
    <t>MIXTE</t>
  </si>
  <si>
    <t>DELROT</t>
  </si>
  <si>
    <t>GOUGEON</t>
  </si>
  <si>
    <t>VERRYSER</t>
  </si>
  <si>
    <t>DUBOISDENDIEN</t>
  </si>
  <si>
    <t>LEBLANC</t>
  </si>
  <si>
    <t>M. NOELLE</t>
  </si>
  <si>
    <t>MENIGOZ</t>
  </si>
  <si>
    <t>BOUDAOUD</t>
  </si>
  <si>
    <t>DJEMAL</t>
  </si>
  <si>
    <t>UNION DECHY</t>
  </si>
  <si>
    <t>DUBREUCQ</t>
  </si>
  <si>
    <t>FLORES</t>
  </si>
  <si>
    <t>WASQUEHAL FEMINA</t>
  </si>
  <si>
    <t>LEBLOND</t>
  </si>
  <si>
    <t>SYNQUINTYN</t>
  </si>
  <si>
    <t>DAVE</t>
  </si>
  <si>
    <t>DELEU</t>
  </si>
  <si>
    <t>J.PHILIPPE</t>
  </si>
  <si>
    <t>Féminin</t>
  </si>
  <si>
    <t>EJ</t>
  </si>
  <si>
    <t>CQP</t>
  </si>
  <si>
    <t>DE</t>
  </si>
  <si>
    <t>INITIATEUR</t>
  </si>
  <si>
    <t>BE2</t>
  </si>
  <si>
    <t>BE1</t>
  </si>
  <si>
    <t>DEPERLECQUE</t>
  </si>
  <si>
    <t>ER</t>
  </si>
  <si>
    <t>MQ PSC1</t>
  </si>
  <si>
    <t>DEJEPS</t>
  </si>
  <si>
    <t>DES</t>
  </si>
  <si>
    <t>ERNESTO</t>
  </si>
  <si>
    <t>NON REP</t>
  </si>
  <si>
    <t>ACLOQUE</t>
  </si>
  <si>
    <t>Cyril</t>
  </si>
  <si>
    <t>DISSAUX</t>
  </si>
  <si>
    <t>A. MINI</t>
  </si>
  <si>
    <t>LOUVROIL</t>
  </si>
  <si>
    <t xml:space="preserve">LALAMI </t>
  </si>
  <si>
    <t>ABDELKRIM</t>
  </si>
  <si>
    <t>ZAOUI</t>
  </si>
  <si>
    <t>Abdelkader</t>
  </si>
  <si>
    <t>VIETTI-MICHELINA</t>
  </si>
  <si>
    <t>FACQ</t>
  </si>
  <si>
    <t>MAUBEUGE US</t>
  </si>
  <si>
    <t>FAGOT</t>
  </si>
  <si>
    <t>JEAN PIERRE</t>
  </si>
  <si>
    <t>DEN HAESE</t>
  </si>
  <si>
    <t xml:space="preserve">DE </t>
  </si>
  <si>
    <t>VEREIN</t>
  </si>
  <si>
    <t>ANNICK</t>
  </si>
  <si>
    <t>Fabrice</t>
  </si>
  <si>
    <t>Total Coach Principaux</t>
  </si>
  <si>
    <t>Initiateur</t>
  </si>
  <si>
    <t>Autre</t>
  </si>
  <si>
    <t>Nbre Equipe</t>
  </si>
  <si>
    <t>Totaux</t>
  </si>
  <si>
    <t>masculin</t>
  </si>
  <si>
    <t>BEUVRAGE/RAISMES</t>
  </si>
  <si>
    <t>Annie</t>
  </si>
  <si>
    <t>OK</t>
  </si>
  <si>
    <t>NON</t>
  </si>
  <si>
    <t>Attention Nb Match</t>
  </si>
  <si>
    <t>pas en règle</t>
  </si>
  <si>
    <t>TOTAL</t>
  </si>
  <si>
    <t>part Coach Féminin</t>
  </si>
  <si>
    <t>Indice diplôme</t>
  </si>
  <si>
    <t>Estimation indice N-1</t>
  </si>
  <si>
    <t>comparaison</t>
  </si>
  <si>
    <t>activité 1</t>
  </si>
  <si>
    <t>activité 2</t>
  </si>
  <si>
    <t>fonction 1</t>
  </si>
  <si>
    <t>fonction 2</t>
  </si>
  <si>
    <t>sans affectation directe</t>
  </si>
  <si>
    <t>1 affectation directe</t>
  </si>
  <si>
    <t>double affectation</t>
  </si>
  <si>
    <t>triple affectation</t>
  </si>
  <si>
    <t>dont</t>
  </si>
  <si>
    <t>Total</t>
  </si>
  <si>
    <t>Clus</t>
  </si>
  <si>
    <t>identiques</t>
  </si>
  <si>
    <t>différents</t>
  </si>
  <si>
    <t>CLUBS</t>
  </si>
  <si>
    <t>FILIERES</t>
  </si>
  <si>
    <t>filières</t>
  </si>
  <si>
    <t>total</t>
  </si>
  <si>
    <t>TOUT COACH</t>
  </si>
  <si>
    <t>PRINCIPAL/PRINCIPAL</t>
  </si>
  <si>
    <t>"cumulards"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</si>
</sst>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rgb="FF000000"/>
      <name val="Calibri"/>
    </font>
    <font>
      <sz val="10"/>
      <color rgb="FF000000"/>
      <name val="Calibri"/>
    </font>
    <font>
      <sz val="11"/>
      <color rgb="FFFFFFFF"/>
      <name val="Calibri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</font>
    <font>
      <i/>
      <sz val="9"/>
      <color rgb="FF000000"/>
      <name val="Calibri"/>
      <family val="2"/>
    </font>
    <font>
      <sz val="8"/>
      <color rgb="FF000000"/>
      <name val="Calibri"/>
      <family val="2"/>
    </font>
    <font>
      <sz val="11"/>
      <color rgb="FFC00000"/>
      <name val="Calibri"/>
      <family val="2"/>
    </font>
    <font>
      <sz val="11"/>
      <color theme="9" tint="-0.249977111117893"/>
      <name val="Calibri"/>
      <family val="2"/>
    </font>
    <font>
      <sz val="12"/>
      <color rgb="FFC00000"/>
      <name val="Calibri"/>
      <family val="2"/>
    </font>
    <font>
      <sz val="12"/>
      <color theme="9" tint="-0.249977111117893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EAD1DC"/>
        <bgColor rgb="FFEAD1DC"/>
      </patternFill>
    </fill>
    <fill>
      <patternFill patternType="solid">
        <fgColor rgb="FFF1C232"/>
        <bgColor rgb="FFF1C232"/>
      </patternFill>
    </fill>
    <fill>
      <patternFill patternType="solid">
        <fgColor rgb="FFFFFFFF"/>
        <bgColor rgb="FFFFFFFF"/>
      </patternFill>
    </fill>
    <fill>
      <patternFill patternType="solid">
        <fgColor rgb="FFFF0000"/>
        <bgColor rgb="FFFF0000"/>
      </patternFill>
    </fill>
    <fill>
      <patternFill patternType="solid">
        <fgColor rgb="FFCFE2F3"/>
        <bgColor rgb="FFCFE2F3"/>
      </patternFill>
    </fill>
    <fill>
      <patternFill patternType="solid">
        <fgColor rgb="FFC9DAF8"/>
        <bgColor rgb="FFC9DAF8"/>
      </patternFill>
    </fill>
    <fill>
      <patternFill patternType="solid">
        <fgColor rgb="FFFFD966"/>
        <bgColor rgb="FFFFD966"/>
      </patternFill>
    </fill>
    <fill>
      <patternFill patternType="solid">
        <fgColor rgb="FFA4C2F4"/>
        <bgColor rgb="FFA4C2F4"/>
      </patternFill>
    </fill>
    <fill>
      <patternFill patternType="solid">
        <fgColor rgb="FF9FC5E8"/>
        <bgColor rgb="FF9FC5E8"/>
      </patternFill>
    </fill>
    <fill>
      <patternFill patternType="solid">
        <fgColor rgb="FF6D9EEB"/>
        <bgColor rgb="FF6D9EEB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5A6BD"/>
        <bgColor rgb="FFD5A6BD"/>
      </patternFill>
    </fill>
    <fill>
      <patternFill patternType="solid">
        <fgColor theme="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FF00"/>
      </patternFill>
    </fill>
    <fill>
      <patternFill patternType="solid">
        <fgColor theme="0"/>
        <bgColor rgb="FF00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FFFF"/>
      </patternFill>
    </fill>
    <fill>
      <patternFill patternType="solid">
        <fgColor rgb="FFFFFF00"/>
        <bgColor rgb="FF00FFFF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/>
        <bgColor rgb="FFEAD1DC"/>
      </patternFill>
    </fill>
    <fill>
      <patternFill patternType="solid">
        <fgColor rgb="FFFDCFD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rgb="FF6D9EEB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200">
    <xf numFmtId="0" fontId="0" fillId="0" borderId="0" xfId="0" applyFont="1" applyAlignment="1"/>
    <xf numFmtId="0" fontId="0" fillId="0" borderId="0" xfId="0" applyFont="1" applyAlignment="1"/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15" borderId="1" xfId="0" applyFont="1" applyFill="1" applyBorder="1" applyAlignment="1">
      <alignment horizontal="center"/>
    </xf>
    <xf numFmtId="0" fontId="0" fillId="0" borderId="1" xfId="0" applyFont="1" applyBorder="1" applyAlignment="1"/>
    <xf numFmtId="0" fontId="0" fillId="0" borderId="1" xfId="0" applyFont="1" applyFill="1" applyBorder="1" applyAlignment="1"/>
    <xf numFmtId="0" fontId="1" fillId="9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1" fillId="11" borderId="1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1" fillId="14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4" fillId="0" borderId="1" xfId="0" applyFont="1" applyBorder="1" applyAlignment="1"/>
    <xf numFmtId="0" fontId="1" fillId="10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1" fillId="16" borderId="1" xfId="0" applyFont="1" applyFill="1" applyBorder="1" applyAlignment="1">
      <alignment horizontal="center"/>
    </xf>
    <xf numFmtId="0" fontId="1" fillId="17" borderId="1" xfId="0" applyFont="1" applyFill="1" applyBorder="1" applyAlignment="1">
      <alignment horizontal="center"/>
    </xf>
    <xf numFmtId="0" fontId="5" fillId="18" borderId="1" xfId="0" applyFont="1" applyFill="1" applyBorder="1" applyAlignment="1"/>
    <xf numFmtId="0" fontId="6" fillId="0" borderId="1" xfId="0" applyFont="1" applyBorder="1" applyAlignment="1">
      <alignment horizontal="center"/>
    </xf>
    <xf numFmtId="0" fontId="1" fillId="19" borderId="1" xfId="0" applyFont="1" applyFill="1" applyBorder="1" applyAlignment="1">
      <alignment horizontal="center"/>
    </xf>
    <xf numFmtId="0" fontId="4" fillId="18" borderId="1" xfId="0" applyFont="1" applyFill="1" applyBorder="1" applyAlignment="1"/>
    <xf numFmtId="0" fontId="4" fillId="0" borderId="1" xfId="0" applyFont="1" applyFill="1" applyBorder="1" applyAlignment="1"/>
    <xf numFmtId="0" fontId="1" fillId="20" borderId="1" xfId="0" applyFont="1" applyFill="1" applyBorder="1" applyAlignment="1">
      <alignment horizontal="center"/>
    </xf>
    <xf numFmtId="0" fontId="6" fillId="20" borderId="1" xfId="0" applyFont="1" applyFill="1" applyBorder="1" applyAlignment="1">
      <alignment horizontal="center"/>
    </xf>
    <xf numFmtId="0" fontId="6" fillId="18" borderId="1" xfId="0" applyFont="1" applyFill="1" applyBorder="1" applyAlignment="1">
      <alignment horizontal="center"/>
    </xf>
    <xf numFmtId="0" fontId="1" fillId="22" borderId="1" xfId="0" applyFont="1" applyFill="1" applyBorder="1" applyAlignment="1">
      <alignment horizontal="center"/>
    </xf>
    <xf numFmtId="0" fontId="6" fillId="22" borderId="1" xfId="0" applyFont="1" applyFill="1" applyBorder="1" applyAlignment="1">
      <alignment horizontal="center"/>
    </xf>
    <xf numFmtId="0" fontId="6" fillId="23" borderId="1" xfId="0" applyFont="1" applyFill="1" applyBorder="1" applyAlignment="1">
      <alignment horizontal="center"/>
    </xf>
    <xf numFmtId="0" fontId="7" fillId="21" borderId="1" xfId="0" applyFont="1" applyFill="1" applyBorder="1" applyAlignment="1"/>
    <xf numFmtId="0" fontId="6" fillId="24" borderId="1" xfId="0" applyFont="1" applyFill="1" applyBorder="1" applyAlignment="1">
      <alignment horizontal="center"/>
    </xf>
    <xf numFmtId="0" fontId="6" fillId="25" borderId="1" xfId="0" applyFont="1" applyFill="1" applyBorder="1" applyAlignment="1">
      <alignment horizontal="center"/>
    </xf>
    <xf numFmtId="0" fontId="1" fillId="26" borderId="1" xfId="0" applyFont="1" applyFill="1" applyBorder="1" applyAlignment="1">
      <alignment horizontal="center"/>
    </xf>
    <xf numFmtId="0" fontId="6" fillId="26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6" fillId="1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9" borderId="1" xfId="0" applyFont="1" applyFill="1" applyBorder="1" applyAlignment="1">
      <alignment horizontal="center"/>
    </xf>
    <xf numFmtId="0" fontId="6" fillId="16" borderId="1" xfId="0" applyFont="1" applyFill="1" applyBorder="1" applyAlignment="1">
      <alignment horizontal="center"/>
    </xf>
    <xf numFmtId="0" fontId="6" fillId="12" borderId="1" xfId="0" applyFont="1" applyFill="1" applyBorder="1" applyAlignment="1">
      <alignment horizontal="center"/>
    </xf>
    <xf numFmtId="0" fontId="6" fillId="11" borderId="1" xfId="0" applyFont="1" applyFill="1" applyBorder="1" applyAlignment="1">
      <alignment horizontal="center"/>
    </xf>
    <xf numFmtId="0" fontId="6" fillId="17" borderId="1" xfId="0" applyFont="1" applyFill="1" applyBorder="1" applyAlignment="1">
      <alignment horizontal="center"/>
    </xf>
    <xf numFmtId="0" fontId="0" fillId="0" borderId="6" xfId="0" applyFont="1" applyBorder="1" applyAlignment="1"/>
    <xf numFmtId="0" fontId="0" fillId="0" borderId="7" xfId="0" applyFont="1" applyBorder="1" applyAlignment="1"/>
    <xf numFmtId="0" fontId="0" fillId="0" borderId="8" xfId="0" applyFont="1" applyBorder="1" applyAlignment="1"/>
    <xf numFmtId="0" fontId="0" fillId="0" borderId="7" xfId="0" applyFont="1" applyFill="1" applyBorder="1" applyAlignment="1"/>
    <xf numFmtId="0" fontId="0" fillId="0" borderId="8" xfId="0" applyFont="1" applyFill="1" applyBorder="1" applyAlignment="1"/>
    <xf numFmtId="0" fontId="0" fillId="27" borderId="8" xfId="0" applyFont="1" applyFill="1" applyBorder="1" applyAlignment="1">
      <alignment horizontal="center"/>
    </xf>
    <xf numFmtId="0" fontId="0" fillId="27" borderId="8" xfId="0" applyFont="1" applyFill="1" applyBorder="1" applyAlignment="1"/>
    <xf numFmtId="0" fontId="0" fillId="28" borderId="7" xfId="0" applyFont="1" applyFill="1" applyBorder="1" applyAlignment="1">
      <alignment horizontal="center"/>
    </xf>
    <xf numFmtId="0" fontId="0" fillId="28" borderId="7" xfId="0" applyFont="1" applyFill="1" applyBorder="1" applyAlignment="1"/>
    <xf numFmtId="0" fontId="6" fillId="19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13" borderId="1" xfId="0" applyFont="1" applyFill="1" applyBorder="1" applyAlignment="1">
      <alignment horizontal="center"/>
    </xf>
    <xf numFmtId="0" fontId="1" fillId="21" borderId="1" xfId="0" applyFont="1" applyFill="1" applyBorder="1" applyAlignment="1">
      <alignment horizontal="center"/>
    </xf>
    <xf numFmtId="0" fontId="1" fillId="29" borderId="1" xfId="0" applyFont="1" applyFill="1" applyBorder="1" applyAlignment="1">
      <alignment horizontal="center"/>
    </xf>
    <xf numFmtId="0" fontId="6" fillId="29" borderId="1" xfId="0" applyFont="1" applyFill="1" applyBorder="1" applyAlignment="1">
      <alignment horizontal="center"/>
    </xf>
    <xf numFmtId="0" fontId="8" fillId="15" borderId="4" xfId="0" applyFont="1" applyFill="1" applyBorder="1" applyAlignment="1">
      <alignment horizontal="center" vertical="center"/>
    </xf>
    <xf numFmtId="0" fontId="0" fillId="15" borderId="5" xfId="0" applyFont="1" applyFill="1" applyBorder="1" applyAlignment="1">
      <alignment horizontal="center" vertical="center"/>
    </xf>
    <xf numFmtId="0" fontId="0" fillId="15" borderId="4" xfId="0" applyFont="1" applyFill="1" applyBorder="1" applyAlignment="1">
      <alignment horizontal="center"/>
    </xf>
    <xf numFmtId="0" fontId="0" fillId="15" borderId="8" xfId="0" applyFont="1" applyFill="1" applyBorder="1" applyAlignment="1">
      <alignment horizontal="center"/>
    </xf>
    <xf numFmtId="0" fontId="0" fillId="15" borderId="5" xfId="0" applyFont="1" applyFill="1" applyBorder="1" applyAlignment="1">
      <alignment horizontal="center"/>
    </xf>
    <xf numFmtId="0" fontId="3" fillId="15" borderId="31" xfId="0" applyFont="1" applyFill="1" applyBorder="1" applyAlignment="1">
      <alignment horizontal="center"/>
    </xf>
    <xf numFmtId="0" fontId="0" fillId="0" borderId="6" xfId="0" applyFont="1" applyFill="1" applyBorder="1" applyAlignment="1"/>
    <xf numFmtId="0" fontId="1" fillId="4" borderId="6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3" fillId="15" borderId="4" xfId="0" applyFont="1" applyFill="1" applyBorder="1" applyAlignment="1">
      <alignment horizontal="center"/>
    </xf>
    <xf numFmtId="0" fontId="3" fillId="15" borderId="8" xfId="0" applyFont="1" applyFill="1" applyBorder="1" applyAlignment="1">
      <alignment horizontal="center"/>
    </xf>
    <xf numFmtId="0" fontId="3" fillId="15" borderId="5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2" xfId="0" applyFont="1" applyBorder="1" applyAlignment="1"/>
    <xf numFmtId="0" fontId="0" fillId="0" borderId="32" xfId="0" applyFont="1" applyBorder="1" applyAlignment="1"/>
    <xf numFmtId="0" fontId="0" fillId="0" borderId="34" xfId="0" applyFont="1" applyBorder="1" applyAlignment="1"/>
    <xf numFmtId="0" fontId="0" fillId="0" borderId="35" xfId="0" applyFont="1" applyBorder="1" applyAlignment="1"/>
    <xf numFmtId="0" fontId="0" fillId="0" borderId="32" xfId="0" applyFont="1" applyFill="1" applyBorder="1" applyAlignment="1"/>
    <xf numFmtId="0" fontId="0" fillId="0" borderId="34" xfId="0" applyFont="1" applyFill="1" applyBorder="1" applyAlignment="1"/>
    <xf numFmtId="0" fontId="11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4" fillId="0" borderId="0" xfId="0" applyFont="1" applyAlignment="1"/>
    <xf numFmtId="0" fontId="3" fillId="15" borderId="15" xfId="0" applyFont="1" applyFill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0" fillId="0" borderId="38" xfId="0" applyFont="1" applyBorder="1" applyAlignment="1"/>
    <xf numFmtId="0" fontId="0" fillId="0" borderId="1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0" fillId="31" borderId="38" xfId="0" applyFont="1" applyFill="1" applyBorder="1" applyAlignment="1"/>
    <xf numFmtId="0" fontId="0" fillId="32" borderId="38" xfId="0" applyFont="1" applyFill="1" applyBorder="1" applyAlignment="1"/>
    <xf numFmtId="0" fontId="12" fillId="0" borderId="39" xfId="0" applyFont="1" applyBorder="1" applyAlignment="1">
      <alignment horizontal="center"/>
    </xf>
    <xf numFmtId="0" fontId="13" fillId="0" borderId="39" xfId="0" applyFont="1" applyBorder="1" applyAlignment="1">
      <alignment horizontal="center"/>
    </xf>
    <xf numFmtId="0" fontId="0" fillId="31" borderId="1" xfId="0" applyFont="1" applyFill="1" applyBorder="1" applyAlignment="1">
      <alignment horizontal="center"/>
    </xf>
    <xf numFmtId="0" fontId="0" fillId="32" borderId="1" xfId="0" applyFont="1" applyFill="1" applyBorder="1" applyAlignment="1">
      <alignment horizontal="center"/>
    </xf>
    <xf numFmtId="0" fontId="14" fillId="31" borderId="1" xfId="0" applyFont="1" applyFill="1" applyBorder="1" applyAlignment="1">
      <alignment horizontal="center"/>
    </xf>
    <xf numFmtId="0" fontId="15" fillId="31" borderId="1" xfId="0" applyFont="1" applyFill="1" applyBorder="1" applyAlignment="1">
      <alignment horizontal="center"/>
    </xf>
    <xf numFmtId="0" fontId="14" fillId="32" borderId="1" xfId="0" applyFont="1" applyFill="1" applyBorder="1" applyAlignment="1">
      <alignment horizontal="center"/>
    </xf>
    <xf numFmtId="0" fontId="15" fillId="32" borderId="1" xfId="0" applyFont="1" applyFill="1" applyBorder="1" applyAlignment="1">
      <alignment horizontal="center"/>
    </xf>
    <xf numFmtId="0" fontId="0" fillId="15" borderId="18" xfId="0" applyFont="1" applyFill="1" applyBorder="1" applyAlignment="1">
      <alignment horizontal="center" vertical="center"/>
    </xf>
    <xf numFmtId="0" fontId="0" fillId="15" borderId="19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15" borderId="20" xfId="0" applyFont="1" applyFill="1" applyBorder="1" applyAlignment="1">
      <alignment horizontal="center" vertical="center"/>
    </xf>
    <xf numFmtId="0" fontId="0" fillId="15" borderId="21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15" borderId="14" xfId="0" applyFont="1" applyFill="1" applyBorder="1" applyAlignment="1">
      <alignment horizontal="center" vertical="center"/>
    </xf>
    <xf numFmtId="0" fontId="0" fillId="15" borderId="1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4" fillId="15" borderId="10" xfId="0" applyFont="1" applyFill="1" applyBorder="1" applyAlignment="1">
      <alignment horizontal="center" vertical="center"/>
    </xf>
    <xf numFmtId="0" fontId="0" fillId="15" borderId="16" xfId="0" applyFont="1" applyFill="1" applyBorder="1" applyAlignment="1">
      <alignment horizontal="center" vertical="center"/>
    </xf>
    <xf numFmtId="0" fontId="0" fillId="15" borderId="9" xfId="0" applyFont="1" applyFill="1" applyBorder="1" applyAlignment="1">
      <alignment horizontal="center" vertical="center"/>
    </xf>
    <xf numFmtId="0" fontId="0" fillId="15" borderId="17" xfId="0" applyFont="1" applyFill="1" applyBorder="1" applyAlignment="1">
      <alignment horizontal="center" vertical="center"/>
    </xf>
    <xf numFmtId="0" fontId="8" fillId="15" borderId="2" xfId="0" applyFont="1" applyFill="1" applyBorder="1" applyAlignment="1">
      <alignment horizontal="center" vertical="center"/>
    </xf>
    <xf numFmtId="0" fontId="8" fillId="15" borderId="3" xfId="0" applyFont="1" applyFill="1" applyBorder="1" applyAlignment="1">
      <alignment horizontal="center" vertical="center"/>
    </xf>
    <xf numFmtId="0" fontId="0" fillId="15" borderId="7" xfId="0" applyFont="1" applyFill="1" applyBorder="1" applyAlignment="1">
      <alignment horizontal="center" vertical="center"/>
    </xf>
    <xf numFmtId="0" fontId="0" fillId="15" borderId="8" xfId="0" applyFont="1" applyFill="1" applyBorder="1" applyAlignment="1">
      <alignment horizontal="center" vertical="center"/>
    </xf>
    <xf numFmtId="0" fontId="8" fillId="15" borderId="2" xfId="0" applyFont="1" applyFill="1" applyBorder="1" applyAlignment="1">
      <alignment horizontal="center"/>
    </xf>
    <xf numFmtId="0" fontId="8" fillId="15" borderId="7" xfId="0" applyFont="1" applyFill="1" applyBorder="1" applyAlignment="1">
      <alignment horizontal="center"/>
    </xf>
    <xf numFmtId="0" fontId="8" fillId="15" borderId="3" xfId="0" applyFont="1" applyFill="1" applyBorder="1" applyAlignment="1">
      <alignment horizontal="center"/>
    </xf>
    <xf numFmtId="0" fontId="0" fillId="15" borderId="2" xfId="0" applyFont="1" applyFill="1" applyBorder="1" applyAlignment="1">
      <alignment horizontal="center" vertical="center"/>
    </xf>
    <xf numFmtId="0" fontId="0" fillId="15" borderId="4" xfId="0" applyFont="1" applyFill="1" applyBorder="1" applyAlignment="1">
      <alignment horizontal="center" vertical="center"/>
    </xf>
    <xf numFmtId="164" fontId="0" fillId="0" borderId="18" xfId="0" applyNumberFormat="1" applyFont="1" applyBorder="1" applyAlignment="1">
      <alignment horizontal="center" vertical="center"/>
    </xf>
    <xf numFmtId="164" fontId="0" fillId="0" borderId="19" xfId="0" applyNumberFormat="1" applyFont="1" applyBorder="1" applyAlignment="1">
      <alignment horizontal="center" vertical="center"/>
    </xf>
    <xf numFmtId="164" fontId="0" fillId="15" borderId="18" xfId="0" applyNumberFormat="1" applyFont="1" applyFill="1" applyBorder="1" applyAlignment="1">
      <alignment horizontal="center" vertical="center"/>
    </xf>
    <xf numFmtId="164" fontId="0" fillId="15" borderId="19" xfId="0" applyNumberFormat="1" applyFont="1" applyFill="1" applyBorder="1" applyAlignment="1">
      <alignment horizontal="center" vertical="center"/>
    </xf>
    <xf numFmtId="164" fontId="0" fillId="30" borderId="18" xfId="0" applyNumberFormat="1" applyFont="1" applyFill="1" applyBorder="1" applyAlignment="1">
      <alignment horizontal="center" vertical="center"/>
    </xf>
    <xf numFmtId="164" fontId="0" fillId="30" borderId="19" xfId="0" applyNumberFormat="1" applyFont="1" applyFill="1" applyBorder="1" applyAlignment="1">
      <alignment horizontal="center" vertical="center"/>
    </xf>
    <xf numFmtId="0" fontId="10" fillId="15" borderId="18" xfId="0" applyFont="1" applyFill="1" applyBorder="1" applyAlignment="1">
      <alignment horizontal="center" vertical="center" wrapText="1"/>
    </xf>
    <xf numFmtId="0" fontId="10" fillId="15" borderId="19" xfId="0" applyFont="1" applyFill="1" applyBorder="1" applyAlignment="1">
      <alignment horizontal="center" vertical="center" wrapText="1"/>
    </xf>
    <xf numFmtId="9" fontId="0" fillId="0" borderId="18" xfId="1" applyFont="1" applyBorder="1" applyAlignment="1">
      <alignment horizontal="center" vertical="center"/>
    </xf>
    <xf numFmtId="9" fontId="0" fillId="0" borderId="19" xfId="1" applyFont="1" applyBorder="1" applyAlignment="1">
      <alignment horizontal="center" vertical="center"/>
    </xf>
    <xf numFmtId="9" fontId="0" fillId="15" borderId="18" xfId="1" applyFont="1" applyFill="1" applyBorder="1" applyAlignment="1">
      <alignment horizontal="center" vertical="center"/>
    </xf>
    <xf numFmtId="9" fontId="0" fillId="15" borderId="19" xfId="1" applyFont="1" applyFill="1" applyBorder="1" applyAlignment="1">
      <alignment horizontal="center" vertical="center"/>
    </xf>
    <xf numFmtId="0" fontId="0" fillId="15" borderId="18" xfId="0" applyFont="1" applyFill="1" applyBorder="1" applyAlignment="1">
      <alignment horizontal="center" vertical="center" wrapText="1"/>
    </xf>
    <xf numFmtId="0" fontId="0" fillId="15" borderId="19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15" borderId="26" xfId="0" applyFont="1" applyFill="1" applyBorder="1" applyAlignment="1">
      <alignment horizontal="center" vertical="center"/>
    </xf>
    <xf numFmtId="0" fontId="0" fillId="15" borderId="27" xfId="0" applyFont="1" applyFill="1" applyBorder="1" applyAlignment="1">
      <alignment horizontal="center" vertical="center"/>
    </xf>
    <xf numFmtId="0" fontId="0" fillId="15" borderId="24" xfId="0" applyFont="1" applyFill="1" applyBorder="1" applyAlignment="1">
      <alignment horizontal="center" vertical="center"/>
    </xf>
    <xf numFmtId="0" fontId="0" fillId="15" borderId="25" xfId="0" applyFont="1" applyFill="1" applyBorder="1" applyAlignment="1">
      <alignment horizontal="center" vertical="center"/>
    </xf>
    <xf numFmtId="0" fontId="0" fillId="15" borderId="22" xfId="0" applyFont="1" applyFill="1" applyBorder="1" applyAlignment="1">
      <alignment horizontal="center" vertical="center"/>
    </xf>
    <xf numFmtId="0" fontId="0" fillId="15" borderId="23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8" fillId="15" borderId="28" xfId="0" applyFont="1" applyFill="1" applyBorder="1" applyAlignment="1">
      <alignment horizontal="center" vertical="center"/>
    </xf>
    <xf numFmtId="0" fontId="8" fillId="15" borderId="30" xfId="0" applyFont="1" applyFill="1" applyBorder="1" applyAlignment="1">
      <alignment horizontal="center" vertical="center"/>
    </xf>
    <xf numFmtId="0" fontId="8" fillId="15" borderId="28" xfId="0" applyFont="1" applyFill="1" applyBorder="1" applyAlignment="1">
      <alignment horizontal="center"/>
    </xf>
    <xf numFmtId="0" fontId="8" fillId="15" borderId="29" xfId="0" applyFont="1" applyFill="1" applyBorder="1" applyAlignment="1">
      <alignment horizontal="center"/>
    </xf>
    <xf numFmtId="0" fontId="8" fillId="15" borderId="30" xfId="0" applyFont="1" applyFill="1" applyBorder="1" applyAlignment="1">
      <alignment horizontal="center"/>
    </xf>
    <xf numFmtId="0" fontId="4" fillId="15" borderId="11" xfId="0" applyFont="1" applyFill="1" applyBorder="1" applyAlignment="1">
      <alignment horizontal="center" vertical="center"/>
    </xf>
    <xf numFmtId="0" fontId="4" fillId="15" borderId="9" xfId="0" applyFont="1" applyFill="1" applyBorder="1" applyAlignment="1">
      <alignment horizontal="center" vertical="center"/>
    </xf>
    <xf numFmtId="0" fontId="4" fillId="15" borderId="12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3" fillId="30" borderId="28" xfId="0" applyFont="1" applyFill="1" applyBorder="1" applyAlignment="1">
      <alignment horizontal="center"/>
    </xf>
    <xf numFmtId="0" fontId="3" fillId="30" borderId="29" xfId="0" applyFont="1" applyFill="1" applyBorder="1" applyAlignment="1">
      <alignment horizontal="center"/>
    </xf>
    <xf numFmtId="0" fontId="3" fillId="30" borderId="30" xfId="0" applyFont="1" applyFill="1" applyBorder="1" applyAlignment="1">
      <alignment horizontal="center"/>
    </xf>
    <xf numFmtId="0" fontId="0" fillId="0" borderId="35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 wrapText="1"/>
    </xf>
    <xf numFmtId="0" fontId="0" fillId="0" borderId="3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98B8E"/>
      <color rgb="FFFF0000"/>
      <color rgb="FFFDCFD0"/>
      <color rgb="FFFEE2E3"/>
      <color rgb="FFFEFEFE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/>
              <a:t>Seniors Masculins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Calcul!$B$6</c:f>
              <c:strCache>
                <c:ptCount val="1"/>
                <c:pt idx="0">
                  <c:v>R1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Calcul!$E$6:$L$6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7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Calcul!$B$7</c:f>
              <c:strCache>
                <c:ptCount val="1"/>
              </c:strCache>
            </c:strRef>
          </c:tx>
          <c:spPr>
            <a:solidFill>
              <a:srgbClr val="F98B8E"/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Calcul!$E$7:$L$7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Calcul!$B$8</c:f>
              <c:strCache>
                <c:ptCount val="1"/>
                <c:pt idx="0">
                  <c:v>R2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Calcul!$E$8:$L$8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7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Calcul!$B$9</c:f>
              <c:strCache>
                <c:ptCount val="1"/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Calcul!$E$9:$L$9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4"/>
          <c:tx>
            <c:strRef>
              <c:f>Calcul!$B$10</c:f>
              <c:strCache>
                <c:ptCount val="1"/>
                <c:pt idx="0">
                  <c:v>R3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Calcul!$E$10:$L$10</c:f>
              <c:numCache>
                <c:formatCode>General</c:formatCode>
                <c:ptCount val="8"/>
                <c:pt idx="0">
                  <c:v>2</c:v>
                </c:pt>
                <c:pt idx="1">
                  <c:v>0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20</c:v>
                </c:pt>
                <c:pt idx="6">
                  <c:v>5</c:v>
                </c:pt>
                <c:pt idx="7">
                  <c:v>0</c:v>
                </c:pt>
              </c:numCache>
            </c:numRef>
          </c:val>
        </c:ser>
        <c:ser>
          <c:idx val="5"/>
          <c:order val="5"/>
          <c:tx>
            <c:strRef>
              <c:f>Calcul!$B$11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Calcul!$E$11:$L$11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1312688"/>
        <c:axId val="351318568"/>
      </c:barChart>
      <c:catAx>
        <c:axId val="35131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318568"/>
        <c:crosses val="autoZero"/>
        <c:auto val="1"/>
        <c:lblAlgn val="ctr"/>
        <c:lblOffset val="100"/>
        <c:noMultiLvlLbl val="0"/>
      </c:catAx>
      <c:valAx>
        <c:axId val="351318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312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/>
              <a:t>Auxiliaires Masculins</a:t>
            </a:r>
            <a:r>
              <a:rPr lang="fr-FR" baseline="0"/>
              <a:t> + </a:t>
            </a:r>
            <a:r>
              <a:rPr lang="fr-FR"/>
              <a:t>Féminins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Calcul!$B$70</c:f>
              <c:strCache>
                <c:ptCount val="1"/>
                <c:pt idx="0">
                  <c:v>Auxiliaire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Calcul!$E$70:$L$70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7</c:v>
                </c:pt>
                <c:pt idx="4">
                  <c:v>13</c:v>
                </c:pt>
                <c:pt idx="5">
                  <c:v>48</c:v>
                </c:pt>
                <c:pt idx="6">
                  <c:v>43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Calcul!$B$71</c:f>
              <c:strCache>
                <c:ptCount val="1"/>
              </c:strCache>
            </c:strRef>
          </c:tx>
          <c:spPr>
            <a:solidFill>
              <a:srgbClr val="F98B8E"/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Calcul!$E$71:$L$71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2</c:v>
                </c:pt>
                <c:pt idx="5">
                  <c:v>10</c:v>
                </c:pt>
                <c:pt idx="6">
                  <c:v>7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1965960"/>
        <c:axId val="351971448"/>
      </c:barChart>
      <c:catAx>
        <c:axId val="351965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971448"/>
        <c:crosses val="autoZero"/>
        <c:auto val="1"/>
        <c:lblAlgn val="ctr"/>
        <c:lblOffset val="100"/>
        <c:noMultiLvlLbl val="0"/>
      </c:catAx>
      <c:valAx>
        <c:axId val="351971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965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/>
              <a:t>Jokers Masculins</a:t>
            </a:r>
            <a:r>
              <a:rPr lang="fr-FR" baseline="0"/>
              <a:t> + </a:t>
            </a:r>
            <a:r>
              <a:rPr lang="fr-FR"/>
              <a:t>Féminins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Calcul!$B$72</c:f>
              <c:strCache>
                <c:ptCount val="1"/>
                <c:pt idx="0">
                  <c:v>Joker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Calcul!$E$72:$L$72</c:f>
              <c:numCache>
                <c:formatCode>General</c:formatCode>
                <c:ptCount val="8"/>
                <c:pt idx="0">
                  <c:v>7</c:v>
                </c:pt>
                <c:pt idx="1">
                  <c:v>5</c:v>
                </c:pt>
                <c:pt idx="2">
                  <c:v>13</c:v>
                </c:pt>
                <c:pt idx="3">
                  <c:v>12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Calcul!$B$73</c:f>
              <c:strCache>
                <c:ptCount val="1"/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Calcul!$E$73:$L$73</c:f>
              <c:numCache>
                <c:formatCode>General</c:formatCode>
                <c:ptCount val="8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1971840"/>
        <c:axId val="351967136"/>
      </c:barChart>
      <c:catAx>
        <c:axId val="351971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967136"/>
        <c:crosses val="autoZero"/>
        <c:auto val="1"/>
        <c:lblAlgn val="ctr"/>
        <c:lblOffset val="100"/>
        <c:noMultiLvlLbl val="0"/>
      </c:catAx>
      <c:valAx>
        <c:axId val="35196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971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/>
              <a:t>Seniors Féminins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Calcul!$B$30</c:f>
              <c:strCache>
                <c:ptCount val="1"/>
                <c:pt idx="0">
                  <c:v>R1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Calcul!$E$30:$L$30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5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Calcul!$B$31</c:f>
              <c:strCache>
                <c:ptCount val="1"/>
              </c:strCache>
            </c:strRef>
          </c:tx>
          <c:spPr>
            <a:solidFill>
              <a:srgbClr val="F98B8E"/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Calcul!$E$31:$L$31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Calcul!$B$32</c:f>
              <c:strCache>
                <c:ptCount val="1"/>
                <c:pt idx="0">
                  <c:v>R2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Calcul!$E$32:$L$32</c:f>
              <c:numCache>
                <c:formatCode>General</c:formatCode>
                <c:ptCount val="8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0</c:v>
                </c:pt>
                <c:pt idx="4">
                  <c:v>3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Calcul!$B$33</c:f>
              <c:strCache>
                <c:ptCount val="1"/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Calcul!$E$33:$L$33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</c:ser>
        <c:ser>
          <c:idx val="4"/>
          <c:order val="4"/>
          <c:tx>
            <c:strRef>
              <c:f>Calcul!$B$34</c:f>
              <c:strCache>
                <c:ptCount val="1"/>
                <c:pt idx="0">
                  <c:v>R3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Calcul!$E$34:$L$34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6</c:v>
                </c:pt>
                <c:pt idx="4">
                  <c:v>3</c:v>
                </c:pt>
                <c:pt idx="5">
                  <c:v>6</c:v>
                </c:pt>
                <c:pt idx="6">
                  <c:v>3</c:v>
                </c:pt>
                <c:pt idx="7">
                  <c:v>0</c:v>
                </c:pt>
              </c:numCache>
            </c:numRef>
          </c:val>
        </c:ser>
        <c:ser>
          <c:idx val="5"/>
          <c:order val="5"/>
          <c:tx>
            <c:strRef>
              <c:f>Calcul!$B$35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Calcul!$E$35:$L$35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1317392"/>
        <c:axId val="351318176"/>
      </c:barChart>
      <c:catAx>
        <c:axId val="35131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318176"/>
        <c:crosses val="autoZero"/>
        <c:auto val="1"/>
        <c:lblAlgn val="ctr"/>
        <c:lblOffset val="100"/>
        <c:noMultiLvlLbl val="0"/>
      </c:catAx>
      <c:valAx>
        <c:axId val="35131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317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/>
              <a:t>Seniors Masculins + Féminins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Calcul!$B$54</c:f>
              <c:strCache>
                <c:ptCount val="1"/>
                <c:pt idx="0">
                  <c:v>R1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Calcul!$E$54:$L$54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9</c:v>
                </c:pt>
                <c:pt idx="3">
                  <c:v>9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Calcul!$B$55</c:f>
              <c:strCache>
                <c:ptCount val="1"/>
              </c:strCache>
            </c:strRef>
          </c:tx>
          <c:spPr>
            <a:solidFill>
              <a:srgbClr val="F98B8E"/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Calcul!$E$55:$L$55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Calcul!$B$56</c:f>
              <c:strCache>
                <c:ptCount val="1"/>
                <c:pt idx="0">
                  <c:v>R2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Calcul!$E$56:$L$56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8</c:v>
                </c:pt>
                <c:pt idx="3">
                  <c:v>7</c:v>
                </c:pt>
                <c:pt idx="4">
                  <c:v>10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Calcul!$B$57</c:f>
              <c:strCache>
                <c:ptCount val="1"/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Calcul!$E$57:$L$57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</c:ser>
        <c:ser>
          <c:idx val="4"/>
          <c:order val="4"/>
          <c:tx>
            <c:strRef>
              <c:f>Calcul!$B$58</c:f>
              <c:strCache>
                <c:ptCount val="1"/>
                <c:pt idx="0">
                  <c:v>R3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Calcul!$E$58:$L$58</c:f>
              <c:numCache>
                <c:formatCode>General</c:formatCode>
                <c:ptCount val="8"/>
                <c:pt idx="0">
                  <c:v>2</c:v>
                </c:pt>
                <c:pt idx="1">
                  <c:v>0</c:v>
                </c:pt>
                <c:pt idx="2">
                  <c:v>5</c:v>
                </c:pt>
                <c:pt idx="3">
                  <c:v>12</c:v>
                </c:pt>
                <c:pt idx="4">
                  <c:v>11</c:v>
                </c:pt>
                <c:pt idx="5">
                  <c:v>26</c:v>
                </c:pt>
                <c:pt idx="6">
                  <c:v>8</c:v>
                </c:pt>
                <c:pt idx="7">
                  <c:v>0</c:v>
                </c:pt>
              </c:numCache>
            </c:numRef>
          </c:val>
        </c:ser>
        <c:ser>
          <c:idx val="5"/>
          <c:order val="5"/>
          <c:tx>
            <c:strRef>
              <c:f>Calcul!$B$59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Calcul!$E$59:$L$59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1318960"/>
        <c:axId val="351316216"/>
      </c:barChart>
      <c:catAx>
        <c:axId val="351318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316216"/>
        <c:crosses val="autoZero"/>
        <c:auto val="1"/>
        <c:lblAlgn val="ctr"/>
        <c:lblOffset val="100"/>
        <c:noMultiLvlLbl val="0"/>
      </c:catAx>
      <c:valAx>
        <c:axId val="351316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318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/>
              <a:t>Jeunes Masculins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Calcul!$B$12</c:f>
              <c:strCache>
                <c:ptCount val="1"/>
                <c:pt idx="0">
                  <c:v>U20M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Calcul!$E$12:$L$12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2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Calcul!$B$13</c:f>
              <c:strCache>
                <c:ptCount val="1"/>
              </c:strCache>
            </c:strRef>
          </c:tx>
          <c:spPr>
            <a:solidFill>
              <a:srgbClr val="F98B8E"/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Calcul!$E$13:$L$13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Calcul!$B$14</c:f>
              <c:strCache>
                <c:ptCount val="1"/>
                <c:pt idx="0">
                  <c:v>U17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Calcul!$E$14:$L$14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6</c:v>
                </c:pt>
                <c:pt idx="3">
                  <c:v>4</c:v>
                </c:pt>
                <c:pt idx="4">
                  <c:v>5</c:v>
                </c:pt>
                <c:pt idx="5">
                  <c:v>9</c:v>
                </c:pt>
                <c:pt idx="6">
                  <c:v>2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Calcul!$B$15</c:f>
              <c:strCache>
                <c:ptCount val="1"/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Calcul!$E$15:$L$15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4"/>
          <c:tx>
            <c:strRef>
              <c:f>Calcul!$B$16</c:f>
              <c:strCache>
                <c:ptCount val="1"/>
                <c:pt idx="0">
                  <c:v>U15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Calcul!$E$16:$L$16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7</c:v>
                </c:pt>
                <c:pt idx="4">
                  <c:v>1</c:v>
                </c:pt>
                <c:pt idx="5">
                  <c:v>9</c:v>
                </c:pt>
                <c:pt idx="6">
                  <c:v>3</c:v>
                </c:pt>
                <c:pt idx="7">
                  <c:v>0</c:v>
                </c:pt>
              </c:numCache>
            </c:numRef>
          </c:val>
        </c:ser>
        <c:ser>
          <c:idx val="5"/>
          <c:order val="5"/>
          <c:tx>
            <c:strRef>
              <c:f>Calcul!$B$17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Calcul!$E$17:$L$17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6"/>
          <c:order val="6"/>
          <c:tx>
            <c:strRef>
              <c:f>Calcul!$B$18</c:f>
              <c:strCache>
                <c:ptCount val="1"/>
                <c:pt idx="0">
                  <c:v>U13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Calcul!$E$18:$L$18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</c:ser>
        <c:ser>
          <c:idx val="7"/>
          <c:order val="7"/>
          <c:tx>
            <c:strRef>
              <c:f>Calcul!$B$19</c:f>
              <c:strCache>
                <c:ptCount val="1"/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Calcul!$E$19:$L$19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1311512"/>
        <c:axId val="351311904"/>
      </c:barChart>
      <c:catAx>
        <c:axId val="351311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311904"/>
        <c:crosses val="autoZero"/>
        <c:auto val="1"/>
        <c:lblAlgn val="ctr"/>
        <c:lblOffset val="100"/>
        <c:noMultiLvlLbl val="0"/>
      </c:catAx>
      <c:valAx>
        <c:axId val="351311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311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/>
              <a:t>Jeunes Masculins + Féminins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Calcul!$B$60</c:f>
              <c:strCache>
                <c:ptCount val="1"/>
                <c:pt idx="0">
                  <c:v>U20M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Calcul!$E$60:$L$60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2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Calcul!$B$61</c:f>
              <c:strCache>
                <c:ptCount val="1"/>
              </c:strCache>
            </c:strRef>
          </c:tx>
          <c:spPr>
            <a:solidFill>
              <a:srgbClr val="F98B8E"/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Calcul!$E$61:$L$61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Calcul!$B$62</c:f>
              <c:strCache>
                <c:ptCount val="1"/>
                <c:pt idx="0">
                  <c:v>U17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Calcul!$E$62:$L$62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5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Calcul!$B$63</c:f>
              <c:strCache>
                <c:ptCount val="1"/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Calcul!$E$63:$L$63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4"/>
          <c:tx>
            <c:strRef>
              <c:f>Calcul!$B$64</c:f>
              <c:strCache>
                <c:ptCount val="1"/>
                <c:pt idx="0">
                  <c:v>U15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Calcul!$E$64:$L$64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10</c:v>
                </c:pt>
                <c:pt idx="4">
                  <c:v>1</c:v>
                </c:pt>
                <c:pt idx="5">
                  <c:v>9</c:v>
                </c:pt>
                <c:pt idx="6">
                  <c:v>6</c:v>
                </c:pt>
                <c:pt idx="7">
                  <c:v>0</c:v>
                </c:pt>
              </c:numCache>
            </c:numRef>
          </c:val>
        </c:ser>
        <c:ser>
          <c:idx val="5"/>
          <c:order val="5"/>
          <c:tx>
            <c:strRef>
              <c:f>Calcul!$B$65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Calcul!$E$65:$L$65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</c:ser>
        <c:ser>
          <c:idx val="6"/>
          <c:order val="6"/>
          <c:tx>
            <c:strRef>
              <c:f>Calcul!$B$66</c:f>
              <c:strCache>
                <c:ptCount val="1"/>
                <c:pt idx="0">
                  <c:v>U13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Calcul!$E$66:$L$66</c:f>
              <c:numCache>
                <c:formatCode>General</c:formatCode>
                <c:ptCount val="8"/>
                <c:pt idx="0">
                  <c:v>1</c:v>
                </c:pt>
                <c:pt idx="1">
                  <c:v>3</c:v>
                </c:pt>
                <c:pt idx="2">
                  <c:v>7</c:v>
                </c:pt>
                <c:pt idx="3">
                  <c:v>6</c:v>
                </c:pt>
                <c:pt idx="4">
                  <c:v>7</c:v>
                </c:pt>
                <c:pt idx="5">
                  <c:v>5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</c:ser>
        <c:ser>
          <c:idx val="7"/>
          <c:order val="7"/>
          <c:tx>
            <c:strRef>
              <c:f>Calcul!$B$67</c:f>
              <c:strCache>
                <c:ptCount val="1"/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Calcul!$E$67:$L$67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1315432"/>
        <c:axId val="351315824"/>
      </c:barChart>
      <c:catAx>
        <c:axId val="351315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315824"/>
        <c:crosses val="autoZero"/>
        <c:auto val="1"/>
        <c:lblAlgn val="ctr"/>
        <c:lblOffset val="100"/>
        <c:noMultiLvlLbl val="0"/>
      </c:catAx>
      <c:valAx>
        <c:axId val="35131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315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/>
              <a:t>Jeunes Féminins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Calcul!$B$36</c:f>
              <c:strCache>
                <c:ptCount val="1"/>
                <c:pt idx="0">
                  <c:v>U20M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Calcul!$E$36:$L$36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Calcul!$B$37</c:f>
              <c:strCache>
                <c:ptCount val="1"/>
              </c:strCache>
            </c:strRef>
          </c:tx>
          <c:spPr>
            <a:solidFill>
              <a:srgbClr val="F98B8E"/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Calcul!$E$37:$L$37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Calcul!$B$38</c:f>
              <c:strCache>
                <c:ptCount val="1"/>
                <c:pt idx="0">
                  <c:v>U17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Calcul!$E$38:$L$38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  <c:pt idx="6">
                  <c:v>3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Calcul!$B$39</c:f>
              <c:strCache>
                <c:ptCount val="1"/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Calcul!$E$39:$L$39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4"/>
          <c:tx>
            <c:strRef>
              <c:f>Calcul!$B$40</c:f>
              <c:strCache>
                <c:ptCount val="1"/>
                <c:pt idx="0">
                  <c:v>U15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Calcul!$E$40:$L$40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0</c:v>
                </c:pt>
              </c:numCache>
            </c:numRef>
          </c:val>
        </c:ser>
        <c:ser>
          <c:idx val="5"/>
          <c:order val="5"/>
          <c:tx>
            <c:strRef>
              <c:f>Calcul!$B$41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Calcul!$E$41:$L$41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</c:ser>
        <c:ser>
          <c:idx val="6"/>
          <c:order val="6"/>
          <c:tx>
            <c:strRef>
              <c:f>Calcul!$B$42</c:f>
              <c:strCache>
                <c:ptCount val="1"/>
                <c:pt idx="0">
                  <c:v>U13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Calcul!$E$42:$L$42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7"/>
          <c:order val="7"/>
          <c:tx>
            <c:strRef>
              <c:f>Calcul!$B$43</c:f>
              <c:strCache>
                <c:ptCount val="1"/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Calcul!$E$43:$L$43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1965568"/>
        <c:axId val="351969880"/>
      </c:barChart>
      <c:catAx>
        <c:axId val="351965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969880"/>
        <c:crosses val="autoZero"/>
        <c:auto val="1"/>
        <c:lblAlgn val="ctr"/>
        <c:lblOffset val="100"/>
        <c:noMultiLvlLbl val="0"/>
      </c:catAx>
      <c:valAx>
        <c:axId val="351969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965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/>
              <a:t>Jokers / Auxiliaires Masculins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Calcul!$B$22</c:f>
              <c:strCache>
                <c:ptCount val="1"/>
                <c:pt idx="0">
                  <c:v>Auxiliaire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Calcul!$E$22:$L$22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7</c:v>
                </c:pt>
                <c:pt idx="4">
                  <c:v>11</c:v>
                </c:pt>
                <c:pt idx="5">
                  <c:v>34</c:v>
                </c:pt>
                <c:pt idx="6">
                  <c:v>26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Calcul!$B$23</c:f>
              <c:strCache>
                <c:ptCount val="1"/>
              </c:strCache>
            </c:strRef>
          </c:tx>
          <c:spPr>
            <a:solidFill>
              <a:srgbClr val="F98B8E"/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Calcul!$E$23:$L$23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4</c:v>
                </c:pt>
                <c:pt idx="6">
                  <c:v>3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Calcul!$B$24</c:f>
              <c:strCache>
                <c:ptCount val="1"/>
                <c:pt idx="0">
                  <c:v>Joker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Calcul!$E$24:$L$24</c:f>
              <c:numCache>
                <c:formatCode>General</c:formatCode>
                <c:ptCount val="8"/>
                <c:pt idx="0">
                  <c:v>4</c:v>
                </c:pt>
                <c:pt idx="1">
                  <c:v>3</c:v>
                </c:pt>
                <c:pt idx="2">
                  <c:v>10</c:v>
                </c:pt>
                <c:pt idx="3">
                  <c:v>7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Calcul!$B$25</c:f>
              <c:strCache>
                <c:ptCount val="1"/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Calcul!$E$25:$L$25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1968704"/>
        <c:axId val="351971056"/>
      </c:barChart>
      <c:catAx>
        <c:axId val="35196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971056"/>
        <c:crosses val="autoZero"/>
        <c:auto val="1"/>
        <c:lblAlgn val="ctr"/>
        <c:lblOffset val="100"/>
        <c:noMultiLvlLbl val="0"/>
      </c:catAx>
      <c:valAx>
        <c:axId val="351971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968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/>
              <a:t>Jokers / Auxiliaires Féminins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Calcul!$B$46</c:f>
              <c:strCache>
                <c:ptCount val="1"/>
                <c:pt idx="0">
                  <c:v>Auxiliaire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Calcul!$E$46:$L$46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0</c:v>
                </c:pt>
                <c:pt idx="4">
                  <c:v>2</c:v>
                </c:pt>
                <c:pt idx="5">
                  <c:v>14</c:v>
                </c:pt>
                <c:pt idx="6">
                  <c:v>17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Calcul!$B$47</c:f>
              <c:strCache>
                <c:ptCount val="1"/>
              </c:strCache>
            </c:strRef>
          </c:tx>
          <c:spPr>
            <a:solidFill>
              <a:srgbClr val="F98B8E"/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Calcul!$E$47:$L$47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6</c:v>
                </c:pt>
                <c:pt idx="6">
                  <c:v>4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Calcul!$B$48</c:f>
              <c:strCache>
                <c:ptCount val="1"/>
                <c:pt idx="0">
                  <c:v>Joker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Calcul!$E$48:$L$48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Calcul!$B$49</c:f>
              <c:strCache>
                <c:ptCount val="1"/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Calcul!$E$49:$L$49</c:f>
              <c:numCache>
                <c:formatCode>General</c:formatCode>
                <c:ptCount val="8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1969488"/>
        <c:axId val="351966744"/>
      </c:barChart>
      <c:catAx>
        <c:axId val="351969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966744"/>
        <c:crosses val="autoZero"/>
        <c:auto val="1"/>
        <c:lblAlgn val="ctr"/>
        <c:lblOffset val="100"/>
        <c:noMultiLvlLbl val="0"/>
      </c:catAx>
      <c:valAx>
        <c:axId val="351966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969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/>
              <a:t>Jokers / Auxiliaires Masculins</a:t>
            </a:r>
            <a:r>
              <a:rPr lang="fr-FR" baseline="0"/>
              <a:t> + </a:t>
            </a:r>
            <a:r>
              <a:rPr lang="fr-FR"/>
              <a:t>Féminins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Calcul!$B$70</c:f>
              <c:strCache>
                <c:ptCount val="1"/>
                <c:pt idx="0">
                  <c:v>Auxiliaire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Calcul!$E$70:$L$70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7</c:v>
                </c:pt>
                <c:pt idx="4">
                  <c:v>13</c:v>
                </c:pt>
                <c:pt idx="5">
                  <c:v>48</c:v>
                </c:pt>
                <c:pt idx="6">
                  <c:v>43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Calcul!$B$71</c:f>
              <c:strCache>
                <c:ptCount val="1"/>
              </c:strCache>
            </c:strRef>
          </c:tx>
          <c:spPr>
            <a:solidFill>
              <a:srgbClr val="F98B8E"/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Calcul!$E$71:$L$71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2</c:v>
                </c:pt>
                <c:pt idx="5">
                  <c:v>10</c:v>
                </c:pt>
                <c:pt idx="6">
                  <c:v>7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Calcul!$B$72</c:f>
              <c:strCache>
                <c:ptCount val="1"/>
                <c:pt idx="0">
                  <c:v>Joker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Calcul!$E$72:$L$72</c:f>
              <c:numCache>
                <c:formatCode>General</c:formatCode>
                <c:ptCount val="8"/>
                <c:pt idx="0">
                  <c:v>7</c:v>
                </c:pt>
                <c:pt idx="1">
                  <c:v>5</c:v>
                </c:pt>
                <c:pt idx="2">
                  <c:v>13</c:v>
                </c:pt>
                <c:pt idx="3">
                  <c:v>12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Calcul!$B$73</c:f>
              <c:strCache>
                <c:ptCount val="1"/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Calcul!$E$5:$L$5</c:f>
              <c:strCache>
                <c:ptCount val="8"/>
                <c:pt idx="0">
                  <c:v>BE2</c:v>
                </c:pt>
                <c:pt idx="1">
                  <c:v>DE</c:v>
                </c:pt>
                <c:pt idx="2">
                  <c:v>BE1</c:v>
                </c:pt>
                <c:pt idx="3">
                  <c:v>CQP</c:v>
                </c:pt>
                <c:pt idx="4">
                  <c:v>ER</c:v>
                </c:pt>
                <c:pt idx="5">
                  <c:v>EJ</c:v>
                </c:pt>
                <c:pt idx="6">
                  <c:v>Initiateur</c:v>
                </c:pt>
                <c:pt idx="7">
                  <c:v>Autre</c:v>
                </c:pt>
              </c:strCache>
            </c:strRef>
          </c:cat>
          <c:val>
            <c:numRef>
              <c:f>Calcul!$E$73:$L$73</c:f>
              <c:numCache>
                <c:formatCode>General</c:formatCode>
                <c:ptCount val="8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1970272"/>
        <c:axId val="351969096"/>
      </c:barChart>
      <c:catAx>
        <c:axId val="351970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969096"/>
        <c:crosses val="autoZero"/>
        <c:auto val="1"/>
        <c:lblAlgn val="ctr"/>
        <c:lblOffset val="100"/>
        <c:noMultiLvlLbl val="0"/>
      </c:catAx>
      <c:valAx>
        <c:axId val="351969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970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380546</xdr:colOff>
      <xdr:row>5</xdr:row>
      <xdr:rowOff>39007</xdr:rowOff>
    </xdr:from>
    <xdr:to>
      <xdr:col>27</xdr:col>
      <xdr:colOff>720271</xdr:colOff>
      <xdr:row>22</xdr:row>
      <xdr:rowOff>83457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336549</xdr:colOff>
      <xdr:row>27</xdr:row>
      <xdr:rowOff>94343</xdr:rowOff>
    </xdr:from>
    <xdr:to>
      <xdr:col>27</xdr:col>
      <xdr:colOff>676274</xdr:colOff>
      <xdr:row>44</xdr:row>
      <xdr:rowOff>138793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506185</xdr:colOff>
      <xdr:row>51</xdr:row>
      <xdr:rowOff>143329</xdr:rowOff>
    </xdr:from>
    <xdr:to>
      <xdr:col>28</xdr:col>
      <xdr:colOff>83910</xdr:colOff>
      <xdr:row>73</xdr:row>
      <xdr:rowOff>124279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704850</xdr:colOff>
      <xdr:row>5</xdr:row>
      <xdr:rowOff>158750</xdr:rowOff>
    </xdr:from>
    <xdr:to>
      <xdr:col>35</xdr:col>
      <xdr:colOff>282575</xdr:colOff>
      <xdr:row>23</xdr:row>
      <xdr:rowOff>12700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27</xdr:col>
      <xdr:colOff>0</xdr:colOff>
      <xdr:row>51</xdr:row>
      <xdr:rowOff>0</xdr:rowOff>
    </xdr:from>
    <xdr:to>
      <xdr:col>35</xdr:col>
      <xdr:colOff>339725</xdr:colOff>
      <xdr:row>73</xdr:row>
      <xdr:rowOff>6350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692150</xdr:colOff>
      <xdr:row>26</xdr:row>
      <xdr:rowOff>120650</xdr:rowOff>
    </xdr:from>
    <xdr:to>
      <xdr:col>35</xdr:col>
      <xdr:colOff>269875</xdr:colOff>
      <xdr:row>44</xdr:row>
      <xdr:rowOff>127000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35</xdr:col>
      <xdr:colOff>412750</xdr:colOff>
      <xdr:row>5</xdr:row>
      <xdr:rowOff>177800</xdr:rowOff>
    </xdr:from>
    <xdr:to>
      <xdr:col>43</xdr:col>
      <xdr:colOff>752475</xdr:colOff>
      <xdr:row>23</xdr:row>
      <xdr:rowOff>31750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36</xdr:col>
      <xdr:colOff>88900</xdr:colOff>
      <xdr:row>26</xdr:row>
      <xdr:rowOff>101600</xdr:rowOff>
    </xdr:from>
    <xdr:to>
      <xdr:col>44</xdr:col>
      <xdr:colOff>428625</xdr:colOff>
      <xdr:row>43</xdr:row>
      <xdr:rowOff>139700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36</xdr:col>
      <xdr:colOff>355600</xdr:colOff>
      <xdr:row>51</xdr:row>
      <xdr:rowOff>12700</xdr:rowOff>
    </xdr:from>
    <xdr:to>
      <xdr:col>44</xdr:col>
      <xdr:colOff>720725</xdr:colOff>
      <xdr:row>72</xdr:row>
      <xdr:rowOff>25400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</xdr:col>
      <xdr:colOff>101600</xdr:colOff>
      <xdr:row>75</xdr:row>
      <xdr:rowOff>50800</xdr:rowOff>
    </xdr:from>
    <xdr:to>
      <xdr:col>20</xdr:col>
      <xdr:colOff>441325</xdr:colOff>
      <xdr:row>92</xdr:row>
      <xdr:rowOff>171450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57150</xdr:colOff>
      <xdr:row>75</xdr:row>
      <xdr:rowOff>25400</xdr:rowOff>
    </xdr:from>
    <xdr:to>
      <xdr:col>9</xdr:col>
      <xdr:colOff>396875</xdr:colOff>
      <xdr:row>92</xdr:row>
      <xdr:rowOff>146050</xdr:rowOff>
    </xdr:to>
    <xdr:graphicFrame macro="">
      <xdr:nvGraphicFramePr>
        <xdr:cNvPr id="20" name="Graphique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92"/>
  <sheetViews>
    <sheetView topLeftCell="A7" workbookViewId="0">
      <selection activeCell="A25" sqref="A25:J490"/>
    </sheetView>
  </sheetViews>
  <sheetFormatPr baseColWidth="10" defaultRowHeight="14.5" x14ac:dyDescent="0.35"/>
  <cols>
    <col min="1" max="1" width="10.81640625" style="1"/>
    <col min="2" max="2" width="21" bestFit="1" customWidth="1"/>
    <col min="3" max="3" width="18.1796875" bestFit="1" customWidth="1"/>
    <col min="4" max="4" width="11.54296875" bestFit="1" customWidth="1"/>
    <col min="5" max="5" width="11.54296875" style="1" customWidth="1"/>
    <col min="6" max="6" width="9.54296875" style="1" bestFit="1" customWidth="1"/>
    <col min="7" max="7" width="16.54296875" bestFit="1" customWidth="1"/>
    <col min="8" max="8" width="12.26953125" bestFit="1" customWidth="1"/>
    <col min="9" max="9" width="10.81640625" bestFit="1" customWidth="1"/>
  </cols>
  <sheetData>
    <row r="1" spans="2:15" ht="15" thickBot="1" x14ac:dyDescent="0.4">
      <c r="C1" s="1"/>
      <c r="D1" s="1"/>
      <c r="G1" s="1"/>
    </row>
    <row r="2" spans="2:15" ht="15.5" x14ac:dyDescent="0.35">
      <c r="B2" s="139" t="s">
        <v>490</v>
      </c>
      <c r="C2" s="140"/>
      <c r="E2" s="143" t="s">
        <v>500</v>
      </c>
      <c r="F2" s="144"/>
      <c r="G2" s="144"/>
      <c r="H2" s="144"/>
      <c r="I2" s="144"/>
      <c r="J2" s="144"/>
      <c r="K2" s="144"/>
      <c r="L2" s="145"/>
      <c r="M2" s="135" t="s">
        <v>719</v>
      </c>
      <c r="N2" s="136"/>
      <c r="O2" s="115" t="s">
        <v>726</v>
      </c>
    </row>
    <row r="3" spans="2:15" ht="16" thickBot="1" x14ac:dyDescent="0.4">
      <c r="B3" s="68" t="s">
        <v>682</v>
      </c>
      <c r="C3" s="69" t="s">
        <v>718</v>
      </c>
      <c r="E3" s="70" t="s">
        <v>687</v>
      </c>
      <c r="F3" s="71" t="s">
        <v>685</v>
      </c>
      <c r="G3" s="71" t="s">
        <v>688</v>
      </c>
      <c r="H3" s="71" t="s">
        <v>684</v>
      </c>
      <c r="I3" s="71" t="s">
        <v>690</v>
      </c>
      <c r="J3" s="71" t="s">
        <v>683</v>
      </c>
      <c r="K3" s="71" t="s">
        <v>716</v>
      </c>
      <c r="L3" s="72" t="s">
        <v>717</v>
      </c>
      <c r="M3" s="137"/>
      <c r="N3" s="138"/>
      <c r="O3" s="116"/>
    </row>
    <row r="4" spans="2:15" x14ac:dyDescent="0.35">
      <c r="B4" s="129" t="s">
        <v>56</v>
      </c>
      <c r="C4" s="123">
        <f>COUNTIFS($A$26:$A$490,$B$3, $G$26:$G$490,$B4)</f>
        <v>12</v>
      </c>
      <c r="D4" s="60" t="s">
        <v>503</v>
      </c>
      <c r="E4" s="53">
        <f t="shared" ref="E4:L4" si="0">COUNTIFS($A$26:$A$490,$B$3, $G$26:$G$490, $B4, $E$26:$E$490, $D4, $H$26:$H$490,E$3)</f>
        <v>1</v>
      </c>
      <c r="F4" s="53">
        <f t="shared" si="0"/>
        <v>2</v>
      </c>
      <c r="G4" s="53">
        <f t="shared" si="0"/>
        <v>2</v>
      </c>
      <c r="H4" s="53">
        <f>COUNTIFS($A$26:$A$490,$B$3, $G$26:$G$490, $B4, $E$26:$E$490, $D4, $H$26:$H$490,H$3)</f>
        <v>5</v>
      </c>
      <c r="I4" s="53">
        <f t="shared" si="0"/>
        <v>1</v>
      </c>
      <c r="J4" s="53">
        <f t="shared" si="0"/>
        <v>0</v>
      </c>
      <c r="K4" s="53">
        <f t="shared" si="0"/>
        <v>0</v>
      </c>
      <c r="L4" s="53">
        <f t="shared" si="0"/>
        <v>0</v>
      </c>
      <c r="M4" s="61">
        <f>SUM(E4:L4)</f>
        <v>11</v>
      </c>
      <c r="N4" s="125">
        <f>SUM(E4:L5)</f>
        <v>12</v>
      </c>
      <c r="O4" s="119">
        <f>COUNTIFS($A$26:$A$490,$B$3, $G$26:$G$490, $B4, $I$26:$I$490,"NON")</f>
        <v>0</v>
      </c>
    </row>
    <row r="5" spans="2:15" ht="15" thickBot="1" x14ac:dyDescent="0.4">
      <c r="B5" s="130"/>
      <c r="C5" s="124"/>
      <c r="D5" s="58" t="s">
        <v>504</v>
      </c>
      <c r="E5" s="55">
        <f t="shared" ref="E5:L5" si="1">COUNTIFS($A$26:$A$490,$B$3, $G$26:$G$490, $B$4, $E$26:$E$490, $D5, $H$26:$H$490,E$3)</f>
        <v>0</v>
      </c>
      <c r="F5" s="55">
        <f t="shared" si="1"/>
        <v>0</v>
      </c>
      <c r="G5" s="55">
        <f t="shared" si="1"/>
        <v>1</v>
      </c>
      <c r="H5" s="55">
        <f t="shared" si="1"/>
        <v>0</v>
      </c>
      <c r="I5" s="55">
        <f t="shared" si="1"/>
        <v>0</v>
      </c>
      <c r="J5" s="55">
        <f t="shared" si="1"/>
        <v>0</v>
      </c>
      <c r="K5" s="55">
        <f t="shared" si="1"/>
        <v>0</v>
      </c>
      <c r="L5" s="55">
        <f t="shared" si="1"/>
        <v>0</v>
      </c>
      <c r="M5" s="59">
        <f t="shared" ref="M5:M17" si="2">SUM(E5:L5)</f>
        <v>1</v>
      </c>
      <c r="N5" s="126"/>
      <c r="O5" s="120"/>
    </row>
    <row r="6" spans="2:15" x14ac:dyDescent="0.35">
      <c r="B6" s="131" t="s">
        <v>27</v>
      </c>
      <c r="C6" s="123">
        <f>COUNTIFS($A$26:$A$490,$B$3, $G$26:$G$490,$B6)</f>
        <v>12</v>
      </c>
      <c r="D6" s="60" t="s">
        <v>503</v>
      </c>
      <c r="E6" s="54">
        <f t="shared" ref="E6:L6" si="3">COUNTIFS($A$26:$A$490,$B$3, $G$26:$G$490, $B6, $E$26:$E$490, $D6, $H$26:$H$490,E$3)</f>
        <v>0</v>
      </c>
      <c r="F6" s="54">
        <f t="shared" si="3"/>
        <v>3</v>
      </c>
      <c r="G6" s="54">
        <f t="shared" si="3"/>
        <v>4</v>
      </c>
      <c r="H6" s="54">
        <f t="shared" si="3"/>
        <v>0</v>
      </c>
      <c r="I6" s="54">
        <f t="shared" si="3"/>
        <v>3</v>
      </c>
      <c r="J6" s="54">
        <f t="shared" si="3"/>
        <v>1</v>
      </c>
      <c r="K6" s="54">
        <f t="shared" si="3"/>
        <v>0</v>
      </c>
      <c r="L6" s="54">
        <f t="shared" si="3"/>
        <v>0</v>
      </c>
      <c r="M6" s="61">
        <f t="shared" si="2"/>
        <v>11</v>
      </c>
      <c r="N6" s="125">
        <f>SUM(E6:L7)</f>
        <v>12</v>
      </c>
      <c r="O6" s="119">
        <f>COUNTIFS($A$26:$A$490,$B$3, $G$26:$G$490, $B6, $I$26:$I$490,"NON")</f>
        <v>0</v>
      </c>
    </row>
    <row r="7" spans="2:15" ht="15" thickBot="1" x14ac:dyDescent="0.4">
      <c r="B7" s="130"/>
      <c r="C7" s="124"/>
      <c r="D7" s="58" t="s">
        <v>504</v>
      </c>
      <c r="E7" s="55">
        <f t="shared" ref="E7:L7" si="4">COUNTIFS($A$26:$A$490,$B$3, $G$26:$G$490, $B$6, $E$26:$E$490, $D7, $H$26:$H$490,E$3)</f>
        <v>0</v>
      </c>
      <c r="F7" s="55">
        <f t="shared" si="4"/>
        <v>0</v>
      </c>
      <c r="G7" s="55">
        <f t="shared" si="4"/>
        <v>0</v>
      </c>
      <c r="H7" s="55">
        <f t="shared" si="4"/>
        <v>0</v>
      </c>
      <c r="I7" s="55">
        <f t="shared" si="4"/>
        <v>0</v>
      </c>
      <c r="J7" s="55">
        <f t="shared" si="4"/>
        <v>0</v>
      </c>
      <c r="K7" s="55">
        <f t="shared" si="4"/>
        <v>1</v>
      </c>
      <c r="L7" s="55">
        <f t="shared" si="4"/>
        <v>0</v>
      </c>
      <c r="M7" s="59">
        <f t="shared" si="2"/>
        <v>1</v>
      </c>
      <c r="N7" s="126"/>
      <c r="O7" s="120"/>
    </row>
    <row r="8" spans="2:15" s="1" customFormat="1" x14ac:dyDescent="0.35">
      <c r="B8" s="131" t="s">
        <v>16</v>
      </c>
      <c r="C8" s="123">
        <f>COUNTIFS($A$26:$A$490,$B$3, $G$26:$G$490,$B8)</f>
        <v>24</v>
      </c>
      <c r="D8" s="60" t="s">
        <v>503</v>
      </c>
      <c r="E8" s="54">
        <f t="shared" ref="E8:L8" si="5">COUNTIFS($A$26:$A$490,$B$3, $G$26:$G$490, $B8, $E$26:$E$490, $D8, $H$26:$H$490,E$3)</f>
        <v>0</v>
      </c>
      <c r="F8" s="54">
        <f t="shared" si="5"/>
        <v>0</v>
      </c>
      <c r="G8" s="54">
        <f t="shared" si="5"/>
        <v>1</v>
      </c>
      <c r="H8" s="54">
        <f t="shared" si="5"/>
        <v>6</v>
      </c>
      <c r="I8" s="54">
        <f t="shared" si="5"/>
        <v>3</v>
      </c>
      <c r="J8" s="54">
        <f t="shared" si="5"/>
        <v>6</v>
      </c>
      <c r="K8" s="54">
        <f t="shared" si="5"/>
        <v>3</v>
      </c>
      <c r="L8" s="54">
        <f t="shared" si="5"/>
        <v>0</v>
      </c>
      <c r="M8" s="61">
        <f t="shared" si="2"/>
        <v>19</v>
      </c>
      <c r="N8" s="125">
        <f>SUM(E8:L9)</f>
        <v>22</v>
      </c>
      <c r="O8" s="119">
        <f>COUNTIFS($A$26:$A$490,$B$3, $G$26:$G$490, $B8, $I$26:$I$490,"NON")</f>
        <v>2</v>
      </c>
    </row>
    <row r="9" spans="2:15" s="1" customFormat="1" ht="15" thickBot="1" x14ac:dyDescent="0.4">
      <c r="B9" s="130"/>
      <c r="C9" s="124"/>
      <c r="D9" s="58" t="s">
        <v>504</v>
      </c>
      <c r="E9" s="55">
        <f t="shared" ref="E9:L9" si="6">COUNTIFS($A$26:$A$490,$B$3, $G$26:$G$490, $B$8, $E$26:$E$490, $D9, $H$26:$H$490,E$3)</f>
        <v>0</v>
      </c>
      <c r="F9" s="55">
        <f t="shared" si="6"/>
        <v>0</v>
      </c>
      <c r="G9" s="55">
        <f t="shared" si="6"/>
        <v>1</v>
      </c>
      <c r="H9" s="55">
        <f t="shared" si="6"/>
        <v>0</v>
      </c>
      <c r="I9" s="55">
        <f t="shared" si="6"/>
        <v>2</v>
      </c>
      <c r="J9" s="55">
        <f t="shared" si="6"/>
        <v>0</v>
      </c>
      <c r="K9" s="55">
        <f t="shared" si="6"/>
        <v>0</v>
      </c>
      <c r="L9" s="55">
        <f t="shared" si="6"/>
        <v>0</v>
      </c>
      <c r="M9" s="59">
        <f t="shared" si="2"/>
        <v>3</v>
      </c>
      <c r="N9" s="126"/>
      <c r="O9" s="120"/>
    </row>
    <row r="10" spans="2:15" s="1" customFormat="1" x14ac:dyDescent="0.35">
      <c r="B10" s="131" t="s">
        <v>66</v>
      </c>
      <c r="C10" s="123">
        <f>COUNTIFS($A$26:$A$490,$B$3, $G$26:$G$490,$B10)</f>
        <v>0</v>
      </c>
      <c r="D10" s="60" t="s">
        <v>503</v>
      </c>
      <c r="E10" s="54">
        <f t="shared" ref="E10:L10" si="7">COUNTIFS($A$26:$A$490,$B$3, $G$26:$G$490, $B10, $E$26:$E$490, $D10, $H$26:$H$490,E$3)</f>
        <v>0</v>
      </c>
      <c r="F10" s="54">
        <f t="shared" si="7"/>
        <v>0</v>
      </c>
      <c r="G10" s="54">
        <f t="shared" si="7"/>
        <v>0</v>
      </c>
      <c r="H10" s="54">
        <f t="shared" si="7"/>
        <v>0</v>
      </c>
      <c r="I10" s="54">
        <f t="shared" si="7"/>
        <v>0</v>
      </c>
      <c r="J10" s="54">
        <f t="shared" si="7"/>
        <v>0</v>
      </c>
      <c r="K10" s="54">
        <f t="shared" si="7"/>
        <v>0</v>
      </c>
      <c r="L10" s="54">
        <f t="shared" si="7"/>
        <v>0</v>
      </c>
      <c r="M10" s="61">
        <f t="shared" si="2"/>
        <v>0</v>
      </c>
      <c r="N10" s="125">
        <f>SUM(E10:L11)</f>
        <v>0</v>
      </c>
      <c r="O10" s="119">
        <f>COUNTIFS($A$26:$A$490,$B$3, $G$26:$G$490, $B10, $I$26:$I$490,"NON")</f>
        <v>0</v>
      </c>
    </row>
    <row r="11" spans="2:15" s="1" customFormat="1" ht="15" thickBot="1" x14ac:dyDescent="0.4">
      <c r="B11" s="130"/>
      <c r="C11" s="124"/>
      <c r="D11" s="58" t="s">
        <v>504</v>
      </c>
      <c r="E11" s="55">
        <f t="shared" ref="E11:L11" si="8">COUNTIFS($A$26:$A$490,$B$3, $G$26:$G$490, $B$10, $E$26:$E$490, $D11, $H$26:$H$490,E$3)</f>
        <v>0</v>
      </c>
      <c r="F11" s="55">
        <f t="shared" si="8"/>
        <v>0</v>
      </c>
      <c r="G11" s="55">
        <f t="shared" si="8"/>
        <v>0</v>
      </c>
      <c r="H11" s="55">
        <f t="shared" si="8"/>
        <v>0</v>
      </c>
      <c r="I11" s="55">
        <f t="shared" si="8"/>
        <v>0</v>
      </c>
      <c r="J11" s="55">
        <f t="shared" si="8"/>
        <v>0</v>
      </c>
      <c r="K11" s="55">
        <f t="shared" si="8"/>
        <v>0</v>
      </c>
      <c r="L11" s="55">
        <f t="shared" si="8"/>
        <v>0</v>
      </c>
      <c r="M11" s="59">
        <f t="shared" si="2"/>
        <v>0</v>
      </c>
      <c r="N11" s="126"/>
      <c r="O11" s="120"/>
    </row>
    <row r="12" spans="2:15" s="1" customFormat="1" x14ac:dyDescent="0.35">
      <c r="B12" s="132" t="s">
        <v>28</v>
      </c>
      <c r="C12" s="123">
        <f>COUNTIFS($A$26:$A$490,$B$3, $G$26:$G$490,$B12)</f>
        <v>11</v>
      </c>
      <c r="D12" s="60" t="s">
        <v>503</v>
      </c>
      <c r="E12" s="54">
        <f t="shared" ref="E12:L12" si="9">COUNTIFS($A$26:$A$490,$B$3, $G$26:$G$490, $B12, $E$26:$E$490, $D12, $H$26:$H$490,E$3)</f>
        <v>0</v>
      </c>
      <c r="F12" s="54">
        <f t="shared" si="9"/>
        <v>0</v>
      </c>
      <c r="G12" s="54">
        <f t="shared" si="9"/>
        <v>1</v>
      </c>
      <c r="H12" s="54">
        <f t="shared" si="9"/>
        <v>2</v>
      </c>
      <c r="I12" s="54">
        <f t="shared" si="9"/>
        <v>3</v>
      </c>
      <c r="J12" s="54">
        <f t="shared" si="9"/>
        <v>1</v>
      </c>
      <c r="K12" s="54">
        <f t="shared" si="9"/>
        <v>3</v>
      </c>
      <c r="L12" s="54">
        <f t="shared" si="9"/>
        <v>0</v>
      </c>
      <c r="M12" s="61">
        <f t="shared" si="2"/>
        <v>10</v>
      </c>
      <c r="N12" s="125">
        <f>SUM(E12:L13)</f>
        <v>10</v>
      </c>
      <c r="O12" s="119">
        <f>COUNTIFS($A$26:$A$490,$B$3, $G$26:$G$490, $B12, $I$26:$I$490,"NON")</f>
        <v>1</v>
      </c>
    </row>
    <row r="13" spans="2:15" s="1" customFormat="1" ht="15" thickBot="1" x14ac:dyDescent="0.4">
      <c r="B13" s="130"/>
      <c r="C13" s="124"/>
      <c r="D13" s="58" t="s">
        <v>504</v>
      </c>
      <c r="E13" s="55">
        <f t="shared" ref="E13:L13" si="10">COUNTIFS($A$26:$A$490,$B$3, $G$26:$G$490, $B$12, $E$26:$E$490, $D13, $H$26:$H$490,E$3)</f>
        <v>0</v>
      </c>
      <c r="F13" s="55">
        <f t="shared" si="10"/>
        <v>0</v>
      </c>
      <c r="G13" s="55">
        <f t="shared" si="10"/>
        <v>0</v>
      </c>
      <c r="H13" s="55">
        <f t="shared" si="10"/>
        <v>0</v>
      </c>
      <c r="I13" s="55">
        <f t="shared" si="10"/>
        <v>0</v>
      </c>
      <c r="J13" s="55">
        <f t="shared" si="10"/>
        <v>0</v>
      </c>
      <c r="K13" s="55">
        <f t="shared" si="10"/>
        <v>0</v>
      </c>
      <c r="L13" s="55">
        <f t="shared" si="10"/>
        <v>0</v>
      </c>
      <c r="M13" s="59">
        <f t="shared" si="2"/>
        <v>0</v>
      </c>
      <c r="N13" s="126"/>
      <c r="O13" s="120"/>
    </row>
    <row r="14" spans="2:15" s="1" customFormat="1" x14ac:dyDescent="0.35">
      <c r="B14" s="132" t="s">
        <v>29</v>
      </c>
      <c r="C14" s="123">
        <f>COUNTIFS($A$26:$A$490,$B$3, $G$26:$G$490,$B14)</f>
        <v>17</v>
      </c>
      <c r="D14" s="60" t="s">
        <v>503</v>
      </c>
      <c r="E14" s="54">
        <f t="shared" ref="E14:L14" si="11">COUNTIFS($A$26:$A$490,$B$3, $G$26:$G$490, $B14, $E$26:$E$490, $D14, $H$26:$H$490,E$3)</f>
        <v>0</v>
      </c>
      <c r="F14" s="54">
        <f t="shared" si="11"/>
        <v>0</v>
      </c>
      <c r="G14" s="54">
        <f t="shared" si="11"/>
        <v>2</v>
      </c>
      <c r="H14" s="54">
        <f t="shared" si="11"/>
        <v>3</v>
      </c>
      <c r="I14" s="54">
        <f t="shared" si="11"/>
        <v>0</v>
      </c>
      <c r="J14" s="54">
        <f t="shared" si="11"/>
        <v>0</v>
      </c>
      <c r="K14" s="54">
        <f t="shared" si="11"/>
        <v>3</v>
      </c>
      <c r="L14" s="54">
        <f t="shared" si="11"/>
        <v>0</v>
      </c>
      <c r="M14" s="61">
        <f>SUM(E14:L14)</f>
        <v>8</v>
      </c>
      <c r="N14" s="125">
        <f>SUM(E14:L15)</f>
        <v>14</v>
      </c>
      <c r="O14" s="119">
        <f>COUNTIFS($A$26:$A$490,$B$3, $G$26:$G$490, $B14, $I$26:$I$490,"NON")</f>
        <v>3</v>
      </c>
    </row>
    <row r="15" spans="2:15" ht="15" thickBot="1" x14ac:dyDescent="0.4">
      <c r="B15" s="130"/>
      <c r="C15" s="124"/>
      <c r="D15" s="58" t="s">
        <v>504</v>
      </c>
      <c r="E15" s="55">
        <f t="shared" ref="E15:L15" si="12">COUNTIFS($A$26:$A$490,$B$3, $G$26:$G$490, $B$14, $E$26:$E$490, $D15, $H$26:$H$490,E$3)</f>
        <v>0</v>
      </c>
      <c r="F15" s="55">
        <f t="shared" si="12"/>
        <v>1</v>
      </c>
      <c r="G15" s="55">
        <f t="shared" si="12"/>
        <v>1</v>
      </c>
      <c r="H15" s="55">
        <f t="shared" si="12"/>
        <v>1</v>
      </c>
      <c r="I15" s="55">
        <f t="shared" si="12"/>
        <v>2</v>
      </c>
      <c r="J15" s="55">
        <f t="shared" si="12"/>
        <v>0</v>
      </c>
      <c r="K15" s="55">
        <f t="shared" si="12"/>
        <v>1</v>
      </c>
      <c r="L15" s="55">
        <f t="shared" si="12"/>
        <v>0</v>
      </c>
      <c r="M15" s="59">
        <f t="shared" si="2"/>
        <v>6</v>
      </c>
      <c r="N15" s="126"/>
      <c r="O15" s="120"/>
    </row>
    <row r="16" spans="2:15" x14ac:dyDescent="0.35">
      <c r="B16" s="132" t="s">
        <v>30</v>
      </c>
      <c r="C16" s="123">
        <f>COUNTIFS($A$26:$A$490,$B$3, $G$26:$G$490,$B16)</f>
        <v>17</v>
      </c>
      <c r="D16" s="60" t="s">
        <v>503</v>
      </c>
      <c r="E16" s="54">
        <f t="shared" ref="E16:L16" si="13">COUNTIFS($A$26:$A$490,$B$3, $G$26:$G$490, $B16, $E$26:$E$490, $D16, $H$26:$H$490,E$3)</f>
        <v>0</v>
      </c>
      <c r="F16" s="54">
        <f t="shared" si="13"/>
        <v>1</v>
      </c>
      <c r="G16" s="54">
        <f t="shared" si="13"/>
        <v>4</v>
      </c>
      <c r="H16" s="54">
        <f t="shared" si="13"/>
        <v>3</v>
      </c>
      <c r="I16" s="54">
        <f t="shared" si="13"/>
        <v>2</v>
      </c>
      <c r="J16" s="54">
        <f t="shared" si="13"/>
        <v>3</v>
      </c>
      <c r="K16" s="54">
        <f t="shared" si="13"/>
        <v>0</v>
      </c>
      <c r="L16" s="54">
        <f t="shared" si="13"/>
        <v>0</v>
      </c>
      <c r="M16" s="61">
        <f t="shared" si="2"/>
        <v>13</v>
      </c>
      <c r="N16" s="125">
        <f>SUM(E16:L17)</f>
        <v>17</v>
      </c>
      <c r="O16" s="119">
        <f>COUNTIFS($A$26:$A$490,$B$3, $G$26:$G$490, $B16, $I$26:$I$490,"NON")</f>
        <v>0</v>
      </c>
    </row>
    <row r="17" spans="1:15" ht="15" thickBot="1" x14ac:dyDescent="0.4">
      <c r="B17" s="130"/>
      <c r="C17" s="124"/>
      <c r="D17" s="58" t="s">
        <v>504</v>
      </c>
      <c r="E17" s="55">
        <f t="shared" ref="E17:L17" si="14">COUNTIFS($A$26:$A$490,$B$3, $G$26:$G$490, $B$16, $E$26:$E$490, $D17, $H$26:$H$490,E$3)</f>
        <v>0</v>
      </c>
      <c r="F17" s="55">
        <f t="shared" si="14"/>
        <v>0</v>
      </c>
      <c r="G17" s="55">
        <f t="shared" si="14"/>
        <v>1</v>
      </c>
      <c r="H17" s="55">
        <f t="shared" si="14"/>
        <v>0</v>
      </c>
      <c r="I17" s="55">
        <f t="shared" si="14"/>
        <v>1</v>
      </c>
      <c r="J17" s="55">
        <f t="shared" si="14"/>
        <v>1</v>
      </c>
      <c r="K17" s="55">
        <f t="shared" si="14"/>
        <v>1</v>
      </c>
      <c r="L17" s="55">
        <f t="shared" si="14"/>
        <v>0</v>
      </c>
      <c r="M17" s="59">
        <f t="shared" si="2"/>
        <v>4</v>
      </c>
      <c r="N17" s="126"/>
      <c r="O17" s="120"/>
    </row>
    <row r="18" spans="1:15" s="1" customFormat="1" x14ac:dyDescent="0.35">
      <c r="B18" s="146" t="s">
        <v>715</v>
      </c>
      <c r="C18" s="141">
        <f>COUNTIFS($F$26:$F$490,"Principal", $A$26:$A$490,$B$3)</f>
        <v>93</v>
      </c>
      <c r="D18" s="60" t="s">
        <v>503</v>
      </c>
      <c r="E18" s="56">
        <f>SUM(E4,E6,E8,E10,E12,E14,E16)</f>
        <v>1</v>
      </c>
      <c r="F18" s="56">
        <f t="shared" ref="F18:M18" si="15">SUM(F4,F6,F8,F10,F12,F14,F16)</f>
        <v>6</v>
      </c>
      <c r="G18" s="56">
        <f t="shared" si="15"/>
        <v>14</v>
      </c>
      <c r="H18" s="56">
        <f t="shared" si="15"/>
        <v>19</v>
      </c>
      <c r="I18" s="56">
        <f t="shared" si="15"/>
        <v>12</v>
      </c>
      <c r="J18" s="56">
        <f t="shared" si="15"/>
        <v>11</v>
      </c>
      <c r="K18" s="56">
        <f t="shared" si="15"/>
        <v>9</v>
      </c>
      <c r="L18" s="56">
        <f t="shared" si="15"/>
        <v>0</v>
      </c>
      <c r="M18" s="61">
        <f t="shared" si="15"/>
        <v>72</v>
      </c>
      <c r="N18" s="127">
        <f>SUM(E18:L19)</f>
        <v>87</v>
      </c>
      <c r="O18" s="121">
        <f>O4+O6+O8+O10+O12+O14+O16</f>
        <v>6</v>
      </c>
    </row>
    <row r="19" spans="1:15" s="1" customFormat="1" ht="15" thickBot="1" x14ac:dyDescent="0.4">
      <c r="B19" s="147"/>
      <c r="C19" s="142"/>
      <c r="D19" s="58" t="s">
        <v>504</v>
      </c>
      <c r="E19" s="57">
        <f>SUM(E5,E7,E9,E11,E13,E15,E17)</f>
        <v>0</v>
      </c>
      <c r="F19" s="57">
        <f t="shared" ref="F19:M19" si="16">SUM(F5,F7,F9,F11,F13,F15,F17)</f>
        <v>1</v>
      </c>
      <c r="G19" s="57">
        <f t="shared" si="16"/>
        <v>4</v>
      </c>
      <c r="H19" s="57">
        <f t="shared" si="16"/>
        <v>1</v>
      </c>
      <c r="I19" s="57">
        <f t="shared" si="16"/>
        <v>5</v>
      </c>
      <c r="J19" s="57">
        <f t="shared" si="16"/>
        <v>1</v>
      </c>
      <c r="K19" s="57">
        <f t="shared" si="16"/>
        <v>3</v>
      </c>
      <c r="L19" s="57">
        <f t="shared" si="16"/>
        <v>0</v>
      </c>
      <c r="M19" s="59">
        <f t="shared" si="16"/>
        <v>15</v>
      </c>
      <c r="N19" s="128"/>
      <c r="O19" s="122"/>
    </row>
    <row r="20" spans="1:15" s="1" customFormat="1" x14ac:dyDescent="0.35">
      <c r="B20" s="117" t="s">
        <v>498</v>
      </c>
      <c r="C20" s="133">
        <f>COUNTIFS($F$26:$F$490,$B20, $A$26:$A$490,$B$3)</f>
        <v>52</v>
      </c>
      <c r="D20" s="60" t="s">
        <v>503</v>
      </c>
      <c r="E20" s="54">
        <f t="shared" ref="E20:L21" si="17">COUNTIFS($A$26:$A$490,$B$3, $F$26:$F$490, $B$20, $E$26:$E$490, $D20, $H$26:$H$490,E$3)</f>
        <v>0</v>
      </c>
      <c r="F20" s="54">
        <f t="shared" si="17"/>
        <v>1</v>
      </c>
      <c r="G20" s="54">
        <f t="shared" si="17"/>
        <v>2</v>
      </c>
      <c r="H20" s="54">
        <f t="shared" si="17"/>
        <v>0</v>
      </c>
      <c r="I20" s="54">
        <f t="shared" si="17"/>
        <v>2</v>
      </c>
      <c r="J20" s="54">
        <f t="shared" si="17"/>
        <v>14</v>
      </c>
      <c r="K20" s="54">
        <f t="shared" si="17"/>
        <v>17</v>
      </c>
      <c r="L20" s="54">
        <f t="shared" si="17"/>
        <v>0</v>
      </c>
      <c r="M20" s="61">
        <f>COUNTIFS($A$26:$A$490,$B$3, $F$26:$F$490, $B$20, $E$26:$E$490, $D20)</f>
        <v>38</v>
      </c>
      <c r="N20" s="125">
        <f>SUM(E20:L21)</f>
        <v>48</v>
      </c>
      <c r="O20" s="119">
        <f>COUNTIFS($A$26:$A$490,$B$3, $F$26:$F$490, $B20, $I$26:$I$490,"NON")</f>
        <v>3</v>
      </c>
    </row>
    <row r="21" spans="1:15" s="1" customFormat="1" ht="15" thickBot="1" x14ac:dyDescent="0.4">
      <c r="B21" s="118"/>
      <c r="C21" s="134"/>
      <c r="D21" s="58" t="s">
        <v>504</v>
      </c>
      <c r="E21" s="55">
        <f t="shared" si="17"/>
        <v>0</v>
      </c>
      <c r="F21" s="55">
        <f t="shared" si="17"/>
        <v>0</v>
      </c>
      <c r="G21" s="55">
        <f t="shared" si="17"/>
        <v>0</v>
      </c>
      <c r="H21" s="55">
        <f t="shared" si="17"/>
        <v>0</v>
      </c>
      <c r="I21" s="55">
        <f t="shared" si="17"/>
        <v>2</v>
      </c>
      <c r="J21" s="55">
        <f t="shared" si="17"/>
        <v>6</v>
      </c>
      <c r="K21" s="55">
        <f t="shared" si="17"/>
        <v>4</v>
      </c>
      <c r="L21" s="55">
        <f t="shared" si="17"/>
        <v>0</v>
      </c>
      <c r="M21" s="59">
        <f>COUNTIFS($A$26:$A$490,$B$3, $F$26:$F$490, $B$20, $E$26:$E$490, $D21)</f>
        <v>14</v>
      </c>
      <c r="N21" s="126"/>
      <c r="O21" s="120"/>
    </row>
    <row r="22" spans="1:15" s="1" customFormat="1" x14ac:dyDescent="0.35">
      <c r="B22" s="117" t="s">
        <v>499</v>
      </c>
      <c r="C22" s="133">
        <f>COUNTIFS($F$26:$F$490,$B22, $A$26:$A$490,$B$3)</f>
        <v>17</v>
      </c>
      <c r="D22" s="60" t="s">
        <v>503</v>
      </c>
      <c r="E22" s="54">
        <f t="shared" ref="E22:L23" si="18">COUNTIFS($A$26:$A$490,$B$3, $F$26:$F$490, $B$22, $E$26:$E$490, $D22, $H$26:$H$490,E$3)</f>
        <v>3</v>
      </c>
      <c r="F22" s="54">
        <f t="shared" si="18"/>
        <v>2</v>
      </c>
      <c r="G22" s="54">
        <f t="shared" si="18"/>
        <v>3</v>
      </c>
      <c r="H22" s="54">
        <f t="shared" si="18"/>
        <v>5</v>
      </c>
      <c r="I22" s="54">
        <f t="shared" si="18"/>
        <v>1</v>
      </c>
      <c r="J22" s="54">
        <f t="shared" si="18"/>
        <v>0</v>
      </c>
      <c r="K22" s="54">
        <f t="shared" si="18"/>
        <v>0</v>
      </c>
      <c r="L22" s="54">
        <f t="shared" si="18"/>
        <v>0</v>
      </c>
      <c r="M22" s="61">
        <f>COUNTIFS($A$26:$A$490,$B$3, $F$26:$F$490, $B$22, $E$26:$E$490, $D22)</f>
        <v>14</v>
      </c>
      <c r="N22" s="125">
        <f>SUM(E22:L23)</f>
        <v>17</v>
      </c>
      <c r="O22" s="119">
        <f>COUNTIFS($A$26:$A$490,$B$3, $F$26:$F$490, $B22, $I$26:$I$490,"NON")</f>
        <v>0</v>
      </c>
    </row>
    <row r="23" spans="1:15" ht="15" thickBot="1" x14ac:dyDescent="0.4">
      <c r="B23" s="118"/>
      <c r="C23" s="134"/>
      <c r="D23" s="58" t="s">
        <v>504</v>
      </c>
      <c r="E23" s="55">
        <f t="shared" si="18"/>
        <v>2</v>
      </c>
      <c r="F23" s="55">
        <f t="shared" si="18"/>
        <v>0</v>
      </c>
      <c r="G23" s="55">
        <f t="shared" si="18"/>
        <v>0</v>
      </c>
      <c r="H23" s="55">
        <f t="shared" si="18"/>
        <v>1</v>
      </c>
      <c r="I23" s="55">
        <f t="shared" si="18"/>
        <v>0</v>
      </c>
      <c r="J23" s="55">
        <f t="shared" si="18"/>
        <v>0</v>
      </c>
      <c r="K23" s="55">
        <f t="shared" si="18"/>
        <v>0</v>
      </c>
      <c r="L23" s="55">
        <f t="shared" si="18"/>
        <v>0</v>
      </c>
      <c r="M23" s="59">
        <f>COUNTIFS($A$26:$A$490,$B$3, $F$26:$F$490, $B$22, $E$26:$E$490, $D23)</f>
        <v>3</v>
      </c>
      <c r="N23" s="126"/>
      <c r="O23" s="120"/>
    </row>
    <row r="25" spans="1:15" x14ac:dyDescent="0.35">
      <c r="A25" s="9" t="s">
        <v>490</v>
      </c>
      <c r="B25" s="9" t="s">
        <v>492</v>
      </c>
      <c r="C25" s="9" t="s">
        <v>493</v>
      </c>
      <c r="D25" s="9" t="s">
        <v>494</v>
      </c>
      <c r="E25" s="9" t="s">
        <v>502</v>
      </c>
      <c r="F25" s="9" t="s">
        <v>496</v>
      </c>
      <c r="G25" s="9" t="s">
        <v>495</v>
      </c>
      <c r="H25" s="9" t="s">
        <v>500</v>
      </c>
      <c r="I25" s="9" t="s">
        <v>501</v>
      </c>
    </row>
    <row r="26" spans="1:15" x14ac:dyDescent="0.35">
      <c r="A26" s="10" t="s">
        <v>491</v>
      </c>
      <c r="B26" s="10" t="s">
        <v>411</v>
      </c>
      <c r="C26" s="2" t="s">
        <v>1</v>
      </c>
      <c r="D26" s="2" t="s">
        <v>17</v>
      </c>
      <c r="E26" s="2" t="s">
        <v>503</v>
      </c>
      <c r="F26" s="2" t="s">
        <v>497</v>
      </c>
      <c r="G26" s="3" t="s">
        <v>27</v>
      </c>
      <c r="H26" s="10" t="s">
        <v>683</v>
      </c>
      <c r="I26" s="10" t="s">
        <v>723</v>
      </c>
    </row>
    <row r="27" spans="1:15" x14ac:dyDescent="0.35">
      <c r="A27" s="10" t="s">
        <v>491</v>
      </c>
      <c r="B27" s="10" t="s">
        <v>411</v>
      </c>
      <c r="C27" s="4" t="s">
        <v>9</v>
      </c>
      <c r="D27" s="4" t="s">
        <v>18</v>
      </c>
      <c r="E27" s="4" t="s">
        <v>503</v>
      </c>
      <c r="F27" s="4" t="s">
        <v>497</v>
      </c>
      <c r="G27" s="3" t="s">
        <v>16</v>
      </c>
      <c r="H27" s="10" t="s">
        <v>683</v>
      </c>
      <c r="I27" s="10" t="s">
        <v>723</v>
      </c>
    </row>
    <row r="28" spans="1:15" x14ac:dyDescent="0.35">
      <c r="A28" s="10" t="s">
        <v>491</v>
      </c>
      <c r="B28" s="10" t="s">
        <v>411</v>
      </c>
      <c r="C28" s="5" t="s">
        <v>11</v>
      </c>
      <c r="D28" s="5" t="s">
        <v>22</v>
      </c>
      <c r="E28" s="5" t="s">
        <v>503</v>
      </c>
      <c r="F28" s="5" t="s">
        <v>497</v>
      </c>
      <c r="G28" s="3" t="s">
        <v>28</v>
      </c>
      <c r="H28" s="10" t="s">
        <v>684</v>
      </c>
      <c r="I28" s="10" t="s">
        <v>723</v>
      </c>
    </row>
    <row r="29" spans="1:15" x14ac:dyDescent="0.35">
      <c r="A29" s="10" t="s">
        <v>491</v>
      </c>
      <c r="B29" s="10" t="s">
        <v>411</v>
      </c>
      <c r="C29" s="6" t="s">
        <v>9</v>
      </c>
      <c r="D29" s="6" t="s">
        <v>18</v>
      </c>
      <c r="E29" s="6" t="s">
        <v>503</v>
      </c>
      <c r="F29" s="6" t="s">
        <v>497</v>
      </c>
      <c r="G29" s="3" t="s">
        <v>29</v>
      </c>
      <c r="H29" s="10" t="s">
        <v>683</v>
      </c>
      <c r="I29" s="10" t="s">
        <v>723</v>
      </c>
    </row>
    <row r="30" spans="1:15" x14ac:dyDescent="0.35">
      <c r="A30" s="10" t="s">
        <v>491</v>
      </c>
      <c r="B30" s="10" t="s">
        <v>411</v>
      </c>
      <c r="C30" s="7" t="s">
        <v>12</v>
      </c>
      <c r="D30" s="7" t="s">
        <v>23</v>
      </c>
      <c r="E30" s="7" t="s">
        <v>503</v>
      </c>
      <c r="F30" s="7" t="s">
        <v>497</v>
      </c>
      <c r="G30" s="3" t="s">
        <v>30</v>
      </c>
      <c r="H30" s="10" t="s">
        <v>685</v>
      </c>
      <c r="I30" s="10" t="s">
        <v>723</v>
      </c>
    </row>
    <row r="31" spans="1:15" x14ac:dyDescent="0.35">
      <c r="A31" s="10" t="s">
        <v>491</v>
      </c>
      <c r="B31" s="10" t="s">
        <v>411</v>
      </c>
      <c r="C31" s="3" t="s">
        <v>13</v>
      </c>
      <c r="D31" s="3" t="s">
        <v>24</v>
      </c>
      <c r="E31" s="3" t="s">
        <v>503</v>
      </c>
      <c r="F31" s="3" t="s">
        <v>498</v>
      </c>
      <c r="G31" s="3"/>
      <c r="H31" s="10" t="s">
        <v>686</v>
      </c>
      <c r="I31" s="10" t="s">
        <v>723</v>
      </c>
    </row>
    <row r="32" spans="1:15" x14ac:dyDescent="0.35">
      <c r="A32" s="10" t="s">
        <v>491</v>
      </c>
      <c r="B32" s="10" t="s">
        <v>411</v>
      </c>
      <c r="C32" s="3" t="s">
        <v>14</v>
      </c>
      <c r="D32" s="3" t="s">
        <v>25</v>
      </c>
      <c r="E32" s="3" t="s">
        <v>503</v>
      </c>
      <c r="F32" s="3" t="s">
        <v>498</v>
      </c>
      <c r="G32" s="3"/>
      <c r="H32" s="10" t="s">
        <v>686</v>
      </c>
      <c r="I32" s="10" t="s">
        <v>723</v>
      </c>
    </row>
    <row r="33" spans="1:9" x14ac:dyDescent="0.35">
      <c r="A33" s="10" t="s">
        <v>491</v>
      </c>
      <c r="B33" s="10" t="s">
        <v>411</v>
      </c>
      <c r="C33" s="3" t="s">
        <v>15</v>
      </c>
      <c r="D33" s="3" t="s">
        <v>26</v>
      </c>
      <c r="E33" s="3" t="s">
        <v>503</v>
      </c>
      <c r="F33" s="3" t="s">
        <v>499</v>
      </c>
      <c r="G33" s="3"/>
      <c r="H33" s="10" t="s">
        <v>687</v>
      </c>
      <c r="I33" s="10" t="s">
        <v>723</v>
      </c>
    </row>
    <row r="34" spans="1:9" x14ac:dyDescent="0.35">
      <c r="A34" s="10" t="s">
        <v>491</v>
      </c>
      <c r="B34" s="10" t="s">
        <v>412</v>
      </c>
      <c r="C34" s="2" t="s">
        <v>3</v>
      </c>
      <c r="D34" s="2" t="s">
        <v>8</v>
      </c>
      <c r="E34" s="2" t="s">
        <v>503</v>
      </c>
      <c r="F34" s="2" t="s">
        <v>497</v>
      </c>
      <c r="G34" s="3" t="s">
        <v>16</v>
      </c>
      <c r="H34" s="10" t="s">
        <v>690</v>
      </c>
      <c r="I34" s="10" t="s">
        <v>723</v>
      </c>
    </row>
    <row r="35" spans="1:9" x14ac:dyDescent="0.35">
      <c r="A35" s="10" t="s">
        <v>491</v>
      </c>
      <c r="B35" s="10" t="s">
        <v>413</v>
      </c>
      <c r="C35" s="2" t="s">
        <v>0</v>
      </c>
      <c r="D35" s="2" t="s">
        <v>7</v>
      </c>
      <c r="E35" s="2" t="s">
        <v>503</v>
      </c>
      <c r="F35" s="2" t="s">
        <v>497</v>
      </c>
      <c r="G35" s="3" t="s">
        <v>16</v>
      </c>
      <c r="H35" s="10" t="s">
        <v>690</v>
      </c>
      <c r="I35" s="10" t="s">
        <v>723</v>
      </c>
    </row>
    <row r="36" spans="1:9" x14ac:dyDescent="0.35">
      <c r="A36" s="10" t="s">
        <v>491</v>
      </c>
      <c r="B36" s="10" t="s">
        <v>413</v>
      </c>
      <c r="C36" s="3" t="s">
        <v>2</v>
      </c>
      <c r="D36" s="3" t="s">
        <v>10</v>
      </c>
      <c r="E36" s="3" t="s">
        <v>503</v>
      </c>
      <c r="F36" s="3" t="s">
        <v>498</v>
      </c>
      <c r="G36" s="3"/>
      <c r="H36" s="10" t="s">
        <v>683</v>
      </c>
      <c r="I36" s="10" t="s">
        <v>723</v>
      </c>
    </row>
    <row r="37" spans="1:9" x14ac:dyDescent="0.35">
      <c r="A37" s="10" t="s">
        <v>491</v>
      </c>
      <c r="B37" s="10" t="s">
        <v>413</v>
      </c>
      <c r="C37" s="3" t="s">
        <v>4</v>
      </c>
      <c r="D37" s="3" t="s">
        <v>19</v>
      </c>
      <c r="E37" s="3" t="s">
        <v>503</v>
      </c>
      <c r="F37" s="3" t="s">
        <v>498</v>
      </c>
      <c r="G37" s="3"/>
      <c r="H37" s="10" t="s">
        <v>683</v>
      </c>
      <c r="I37" s="10" t="s">
        <v>723</v>
      </c>
    </row>
    <row r="38" spans="1:9" x14ac:dyDescent="0.35">
      <c r="A38" s="10" t="s">
        <v>491</v>
      </c>
      <c r="B38" s="10" t="s">
        <v>413</v>
      </c>
      <c r="C38" s="3" t="s">
        <v>5</v>
      </c>
      <c r="D38" s="3" t="s">
        <v>20</v>
      </c>
      <c r="E38" s="3" t="s">
        <v>503</v>
      </c>
      <c r="F38" s="3" t="s">
        <v>498</v>
      </c>
      <c r="G38" s="3"/>
      <c r="H38" s="10" t="s">
        <v>686</v>
      </c>
      <c r="I38" s="10" t="s">
        <v>723</v>
      </c>
    </row>
    <row r="39" spans="1:9" x14ac:dyDescent="0.35">
      <c r="A39" s="10" t="s">
        <v>491</v>
      </c>
      <c r="B39" s="10" t="s">
        <v>413</v>
      </c>
      <c r="C39" s="8" t="s">
        <v>6</v>
      </c>
      <c r="D39" s="8" t="s">
        <v>21</v>
      </c>
      <c r="E39" s="8" t="s">
        <v>504</v>
      </c>
      <c r="F39" s="8" t="s">
        <v>499</v>
      </c>
      <c r="G39" s="8"/>
      <c r="H39" s="10" t="s">
        <v>687</v>
      </c>
      <c r="I39" s="10" t="s">
        <v>723</v>
      </c>
    </row>
    <row r="40" spans="1:9" x14ac:dyDescent="0.35">
      <c r="A40" s="10" t="s">
        <v>491</v>
      </c>
      <c r="B40" s="11" t="s">
        <v>414</v>
      </c>
      <c r="C40" s="2" t="s">
        <v>31</v>
      </c>
      <c r="D40" s="2" t="s">
        <v>7</v>
      </c>
      <c r="E40" s="2" t="s">
        <v>503</v>
      </c>
      <c r="F40" s="2" t="s">
        <v>497</v>
      </c>
      <c r="G40" s="3" t="s">
        <v>28</v>
      </c>
      <c r="H40" s="20" t="s">
        <v>688</v>
      </c>
      <c r="I40" s="10" t="s">
        <v>723</v>
      </c>
    </row>
    <row r="41" spans="1:9" x14ac:dyDescent="0.35">
      <c r="A41" s="10" t="s">
        <v>491</v>
      </c>
      <c r="B41" s="11" t="s">
        <v>414</v>
      </c>
      <c r="C41" s="4" t="s">
        <v>32</v>
      </c>
      <c r="D41" s="4" t="s">
        <v>37</v>
      </c>
      <c r="E41" s="4" t="s">
        <v>503</v>
      </c>
      <c r="F41" s="4" t="s">
        <v>497</v>
      </c>
      <c r="G41" s="3" t="s">
        <v>29</v>
      </c>
      <c r="H41" s="20" t="s">
        <v>683</v>
      </c>
      <c r="I41" s="10" t="s">
        <v>723</v>
      </c>
    </row>
    <row r="42" spans="1:9" x14ac:dyDescent="0.35">
      <c r="A42" s="10" t="s">
        <v>491</v>
      </c>
      <c r="B42" s="11" t="s">
        <v>414</v>
      </c>
      <c r="C42" s="5" t="s">
        <v>33</v>
      </c>
      <c r="D42" s="5" t="s">
        <v>38</v>
      </c>
      <c r="E42" s="5" t="s">
        <v>503</v>
      </c>
      <c r="F42" s="5" t="s">
        <v>497</v>
      </c>
      <c r="G42" s="3" t="s">
        <v>30</v>
      </c>
      <c r="H42" s="20" t="s">
        <v>687</v>
      </c>
      <c r="I42" s="10" t="s">
        <v>723</v>
      </c>
    </row>
    <row r="43" spans="1:9" x14ac:dyDescent="0.35">
      <c r="A43" s="10" t="s">
        <v>491</v>
      </c>
      <c r="B43" s="11" t="s">
        <v>414</v>
      </c>
      <c r="C43" s="3" t="s">
        <v>34</v>
      </c>
      <c r="D43" s="3" t="s">
        <v>39</v>
      </c>
      <c r="E43" s="3" t="s">
        <v>504</v>
      </c>
      <c r="F43" s="3" t="s">
        <v>499</v>
      </c>
      <c r="G43" s="3"/>
      <c r="H43" s="20" t="s">
        <v>685</v>
      </c>
      <c r="I43" s="10" t="s">
        <v>723</v>
      </c>
    </row>
    <row r="44" spans="1:9" x14ac:dyDescent="0.35">
      <c r="A44" s="10" t="s">
        <v>491</v>
      </c>
      <c r="B44" s="11" t="s">
        <v>414</v>
      </c>
      <c r="C44" s="3" t="s">
        <v>35</v>
      </c>
      <c r="D44" s="3" t="s">
        <v>40</v>
      </c>
      <c r="E44" s="3" t="s">
        <v>503</v>
      </c>
      <c r="F44" s="3" t="s">
        <v>499</v>
      </c>
      <c r="G44" s="3"/>
      <c r="H44" s="20" t="s">
        <v>688</v>
      </c>
      <c r="I44" s="10" t="s">
        <v>723</v>
      </c>
    </row>
    <row r="45" spans="1:9" x14ac:dyDescent="0.35">
      <c r="A45" s="10" t="s">
        <v>491</v>
      </c>
      <c r="B45" s="11" t="s">
        <v>414</v>
      </c>
      <c r="C45" s="3" t="s">
        <v>36</v>
      </c>
      <c r="D45" s="3" t="s">
        <v>41</v>
      </c>
      <c r="E45" s="3" t="s">
        <v>503</v>
      </c>
      <c r="F45" s="3" t="s">
        <v>498</v>
      </c>
      <c r="G45" s="3"/>
      <c r="H45" s="20" t="s">
        <v>690</v>
      </c>
      <c r="I45" s="10" t="s">
        <v>723</v>
      </c>
    </row>
    <row r="46" spans="1:9" x14ac:dyDescent="0.35">
      <c r="A46" s="10" t="s">
        <v>491</v>
      </c>
      <c r="B46" s="11" t="s">
        <v>415</v>
      </c>
      <c r="C46" s="2" t="s">
        <v>42</v>
      </c>
      <c r="D46" s="2" t="s">
        <v>45</v>
      </c>
      <c r="E46" s="2" t="s">
        <v>503</v>
      </c>
      <c r="F46" s="42" t="s">
        <v>497</v>
      </c>
      <c r="G46" s="3" t="s">
        <v>27</v>
      </c>
      <c r="H46" s="10" t="s">
        <v>684</v>
      </c>
      <c r="I46" s="10" t="s">
        <v>723</v>
      </c>
    </row>
    <row r="47" spans="1:9" x14ac:dyDescent="0.35">
      <c r="A47" s="10" t="s">
        <v>491</v>
      </c>
      <c r="B47" s="11" t="s">
        <v>415</v>
      </c>
      <c r="C47" s="65"/>
      <c r="D47" s="65"/>
      <c r="E47" s="65"/>
      <c r="F47" s="65"/>
      <c r="G47" s="3" t="s">
        <v>28</v>
      </c>
      <c r="H47" s="10"/>
      <c r="I47" s="10" t="s">
        <v>723</v>
      </c>
    </row>
    <row r="48" spans="1:9" x14ac:dyDescent="0.35">
      <c r="A48" s="10" t="s">
        <v>491</v>
      </c>
      <c r="B48" s="11" t="s">
        <v>415</v>
      </c>
      <c r="C48" s="4" t="s">
        <v>43</v>
      </c>
      <c r="D48" s="4" t="s">
        <v>46</v>
      </c>
      <c r="E48" s="4" t="s">
        <v>503</v>
      </c>
      <c r="F48" s="43" t="s">
        <v>497</v>
      </c>
      <c r="G48" s="3" t="s">
        <v>30</v>
      </c>
      <c r="H48" s="10" t="s">
        <v>688</v>
      </c>
      <c r="I48" s="10" t="s">
        <v>723</v>
      </c>
    </row>
    <row r="49" spans="1:9" x14ac:dyDescent="0.35">
      <c r="A49" s="10" t="s">
        <v>491</v>
      </c>
      <c r="B49" s="11" t="s">
        <v>415</v>
      </c>
      <c r="C49" s="3" t="s">
        <v>44</v>
      </c>
      <c r="D49" s="3" t="s">
        <v>47</v>
      </c>
      <c r="E49" s="3" t="s">
        <v>503</v>
      </c>
      <c r="F49" s="3" t="s">
        <v>499</v>
      </c>
      <c r="G49" s="3"/>
      <c r="H49" s="10" t="s">
        <v>688</v>
      </c>
      <c r="I49" s="10" t="s">
        <v>723</v>
      </c>
    </row>
    <row r="50" spans="1:9" x14ac:dyDescent="0.35">
      <c r="A50" s="10" t="s">
        <v>491</v>
      </c>
      <c r="B50" s="11" t="s">
        <v>416</v>
      </c>
      <c r="C50" s="2" t="s">
        <v>48</v>
      </c>
      <c r="D50" s="2" t="s">
        <v>52</v>
      </c>
      <c r="E50" s="2" t="s">
        <v>503</v>
      </c>
      <c r="F50" s="42" t="s">
        <v>497</v>
      </c>
      <c r="G50" s="3" t="s">
        <v>56</v>
      </c>
      <c r="H50" s="10" t="s">
        <v>688</v>
      </c>
      <c r="I50" s="10" t="s">
        <v>723</v>
      </c>
    </row>
    <row r="51" spans="1:9" x14ac:dyDescent="0.35">
      <c r="A51" s="10" t="s">
        <v>491</v>
      </c>
      <c r="B51" s="11" t="s">
        <v>416</v>
      </c>
      <c r="C51" s="3" t="s">
        <v>49</v>
      </c>
      <c r="D51" s="3" t="s">
        <v>53</v>
      </c>
      <c r="E51" s="3" t="s">
        <v>503</v>
      </c>
      <c r="F51" s="3" t="s">
        <v>498</v>
      </c>
      <c r="G51" s="3"/>
      <c r="H51" s="10" t="s">
        <v>683</v>
      </c>
      <c r="I51" s="10" t="s">
        <v>723</v>
      </c>
    </row>
    <row r="52" spans="1:9" x14ac:dyDescent="0.35">
      <c r="A52" s="10" t="s">
        <v>491</v>
      </c>
      <c r="B52" s="11" t="s">
        <v>416</v>
      </c>
      <c r="C52" s="3" t="s">
        <v>50</v>
      </c>
      <c r="D52" s="3" t="s">
        <v>54</v>
      </c>
      <c r="E52" s="3" t="s">
        <v>503</v>
      </c>
      <c r="F52" s="3" t="s">
        <v>498</v>
      </c>
      <c r="G52" s="3"/>
      <c r="H52" s="10" t="s">
        <v>686</v>
      </c>
      <c r="I52" s="10" t="s">
        <v>723</v>
      </c>
    </row>
    <row r="53" spans="1:9" x14ac:dyDescent="0.35">
      <c r="A53" s="10" t="s">
        <v>491</v>
      </c>
      <c r="B53" s="11" t="s">
        <v>416</v>
      </c>
      <c r="C53" s="3" t="s">
        <v>51</v>
      </c>
      <c r="D53" s="3" t="s">
        <v>55</v>
      </c>
      <c r="E53" s="3" t="s">
        <v>503</v>
      </c>
      <c r="F53" s="3" t="s">
        <v>498</v>
      </c>
      <c r="G53" s="3"/>
      <c r="H53" s="10" t="s">
        <v>688</v>
      </c>
      <c r="I53" s="10" t="s">
        <v>723</v>
      </c>
    </row>
    <row r="54" spans="1:9" x14ac:dyDescent="0.35">
      <c r="A54" s="10" t="s">
        <v>491</v>
      </c>
      <c r="B54" s="11" t="s">
        <v>417</v>
      </c>
      <c r="C54" s="2" t="s">
        <v>57</v>
      </c>
      <c r="D54" s="2" t="s">
        <v>62</v>
      </c>
      <c r="E54" s="2" t="s">
        <v>503</v>
      </c>
      <c r="F54" s="42" t="s">
        <v>497</v>
      </c>
      <c r="G54" s="3" t="s">
        <v>56</v>
      </c>
      <c r="H54" s="10" t="s">
        <v>688</v>
      </c>
      <c r="I54" s="10" t="s">
        <v>723</v>
      </c>
    </row>
    <row r="55" spans="1:9" x14ac:dyDescent="0.35">
      <c r="A55" s="10" t="s">
        <v>491</v>
      </c>
      <c r="B55" s="11" t="s">
        <v>417</v>
      </c>
      <c r="C55" s="4" t="s">
        <v>58</v>
      </c>
      <c r="D55" s="4" t="s">
        <v>52</v>
      </c>
      <c r="E55" s="4" t="s">
        <v>503</v>
      </c>
      <c r="F55" s="43" t="s">
        <v>497</v>
      </c>
      <c r="G55" s="3" t="s">
        <v>27</v>
      </c>
      <c r="H55" s="10" t="s">
        <v>683</v>
      </c>
      <c r="I55" s="10" t="s">
        <v>723</v>
      </c>
    </row>
    <row r="56" spans="1:9" x14ac:dyDescent="0.35">
      <c r="A56" s="10" t="s">
        <v>491</v>
      </c>
      <c r="B56" s="11" t="s">
        <v>417</v>
      </c>
      <c r="C56" s="5" t="s">
        <v>59</v>
      </c>
      <c r="D56" s="5" t="s">
        <v>63</v>
      </c>
      <c r="E56" s="5" t="s">
        <v>504</v>
      </c>
      <c r="F56" s="41" t="s">
        <v>497</v>
      </c>
      <c r="G56" s="3" t="s">
        <v>16</v>
      </c>
      <c r="H56" s="10" t="s">
        <v>688</v>
      </c>
      <c r="I56" s="10" t="s">
        <v>723</v>
      </c>
    </row>
    <row r="57" spans="1:9" x14ac:dyDescent="0.35">
      <c r="A57" s="10" t="s">
        <v>491</v>
      </c>
      <c r="B57" s="11" t="s">
        <v>417</v>
      </c>
      <c r="C57" s="6" t="s">
        <v>60</v>
      </c>
      <c r="D57" s="6" t="s">
        <v>64</v>
      </c>
      <c r="E57" s="6" t="s">
        <v>503</v>
      </c>
      <c r="F57" s="44" t="s">
        <v>497</v>
      </c>
      <c r="G57" s="3" t="s">
        <v>66</v>
      </c>
      <c r="H57" s="10" t="s">
        <v>684</v>
      </c>
      <c r="I57" s="10" t="s">
        <v>723</v>
      </c>
    </row>
    <row r="58" spans="1:9" s="1" customFormat="1" x14ac:dyDescent="0.35">
      <c r="A58" s="10" t="s">
        <v>491</v>
      </c>
      <c r="B58" s="11" t="s">
        <v>721</v>
      </c>
      <c r="C58" s="6" t="s">
        <v>59</v>
      </c>
      <c r="D58" s="6" t="s">
        <v>722</v>
      </c>
      <c r="E58" s="6" t="s">
        <v>504</v>
      </c>
      <c r="F58" s="44" t="s">
        <v>497</v>
      </c>
      <c r="G58" s="3" t="s">
        <v>16</v>
      </c>
      <c r="H58" s="10" t="s">
        <v>688</v>
      </c>
      <c r="I58" s="10" t="s">
        <v>723</v>
      </c>
    </row>
    <row r="59" spans="1:9" x14ac:dyDescent="0.35">
      <c r="A59" s="10" t="s">
        <v>491</v>
      </c>
      <c r="B59" s="11" t="s">
        <v>417</v>
      </c>
      <c r="C59" s="3" t="s">
        <v>61</v>
      </c>
      <c r="D59" s="3" t="s">
        <v>65</v>
      </c>
      <c r="E59" s="3" t="s">
        <v>504</v>
      </c>
      <c r="F59" s="3" t="s">
        <v>498</v>
      </c>
      <c r="G59" s="3"/>
      <c r="H59" s="10" t="s">
        <v>683</v>
      </c>
      <c r="I59" s="10" t="s">
        <v>723</v>
      </c>
    </row>
    <row r="60" spans="1:9" x14ac:dyDescent="0.35">
      <c r="A60" s="10" t="s">
        <v>491</v>
      </c>
      <c r="B60" s="11" t="s">
        <v>418</v>
      </c>
      <c r="C60" s="2" t="s">
        <v>67</v>
      </c>
      <c r="D60" s="2" t="s">
        <v>69</v>
      </c>
      <c r="E60" s="2" t="s">
        <v>503</v>
      </c>
      <c r="F60" s="42" t="s">
        <v>497</v>
      </c>
      <c r="G60" s="3" t="s">
        <v>56</v>
      </c>
      <c r="H60" s="10" t="s">
        <v>688</v>
      </c>
      <c r="I60" s="10" t="s">
        <v>723</v>
      </c>
    </row>
    <row r="61" spans="1:9" x14ac:dyDescent="0.35">
      <c r="A61" s="10" t="s">
        <v>491</v>
      </c>
      <c r="B61" s="11" t="s">
        <v>418</v>
      </c>
      <c r="C61" s="3" t="s">
        <v>68</v>
      </c>
      <c r="D61" s="3" t="s">
        <v>38</v>
      </c>
      <c r="E61" s="3" t="s">
        <v>503</v>
      </c>
      <c r="F61" s="3" t="s">
        <v>497</v>
      </c>
      <c r="G61" s="3"/>
      <c r="H61" s="10" t="s">
        <v>687</v>
      </c>
      <c r="I61" s="10" t="s">
        <v>723</v>
      </c>
    </row>
    <row r="62" spans="1:9" x14ac:dyDescent="0.35">
      <c r="A62" s="10" t="s">
        <v>491</v>
      </c>
      <c r="B62" s="11" t="s">
        <v>419</v>
      </c>
      <c r="C62" s="2" t="s">
        <v>70</v>
      </c>
      <c r="D62" s="2" t="s">
        <v>71</v>
      </c>
      <c r="E62" s="2" t="s">
        <v>503</v>
      </c>
      <c r="F62" s="42" t="s">
        <v>497</v>
      </c>
      <c r="G62" s="3" t="s">
        <v>56</v>
      </c>
      <c r="H62" s="10" t="s">
        <v>684</v>
      </c>
      <c r="I62" s="10" t="s">
        <v>723</v>
      </c>
    </row>
    <row r="63" spans="1:9" s="1" customFormat="1" x14ac:dyDescent="0.35">
      <c r="A63" s="10" t="s">
        <v>491</v>
      </c>
      <c r="B63" s="11" t="s">
        <v>419</v>
      </c>
      <c r="C63" s="24" t="s">
        <v>689</v>
      </c>
      <c r="D63" s="24" t="s">
        <v>168</v>
      </c>
      <c r="E63" s="24" t="s">
        <v>503</v>
      </c>
      <c r="F63" s="24" t="s">
        <v>498</v>
      </c>
      <c r="G63" s="3"/>
      <c r="H63" s="10" t="s">
        <v>683</v>
      </c>
      <c r="I63" s="10" t="s">
        <v>723</v>
      </c>
    </row>
    <row r="64" spans="1:9" x14ac:dyDescent="0.35">
      <c r="A64" s="10" t="s">
        <v>491</v>
      </c>
      <c r="B64" s="11" t="s">
        <v>420</v>
      </c>
      <c r="C64" s="2" t="s">
        <v>72</v>
      </c>
      <c r="D64" s="2" t="s">
        <v>77</v>
      </c>
      <c r="E64" s="2" t="s">
        <v>503</v>
      </c>
      <c r="F64" s="42" t="s">
        <v>497</v>
      </c>
      <c r="G64" s="3" t="s">
        <v>16</v>
      </c>
      <c r="H64" s="10" t="s">
        <v>690</v>
      </c>
      <c r="I64" s="10" t="s">
        <v>723</v>
      </c>
    </row>
    <row r="65" spans="1:9" x14ac:dyDescent="0.35">
      <c r="A65" s="10" t="s">
        <v>491</v>
      </c>
      <c r="B65" s="11" t="s">
        <v>420</v>
      </c>
      <c r="C65" s="4" t="s">
        <v>73</v>
      </c>
      <c r="D65" s="4" t="s">
        <v>78</v>
      </c>
      <c r="E65" s="4" t="s">
        <v>503</v>
      </c>
      <c r="F65" s="43" t="s">
        <v>497</v>
      </c>
      <c r="G65" s="3" t="s">
        <v>28</v>
      </c>
      <c r="H65" s="10" t="s">
        <v>684</v>
      </c>
      <c r="I65" s="10" t="s">
        <v>723</v>
      </c>
    </row>
    <row r="66" spans="1:9" x14ac:dyDescent="0.35">
      <c r="A66" s="10" t="s">
        <v>491</v>
      </c>
      <c r="B66" s="11" t="s">
        <v>420</v>
      </c>
      <c r="C66" s="5" t="s">
        <v>74</v>
      </c>
      <c r="D66" s="5" t="s">
        <v>79</v>
      </c>
      <c r="E66" s="5" t="s">
        <v>503</v>
      </c>
      <c r="F66" s="41" t="s">
        <v>497</v>
      </c>
      <c r="G66" s="3" t="s">
        <v>29</v>
      </c>
      <c r="H66" s="10" t="s">
        <v>684</v>
      </c>
      <c r="I66" s="10" t="s">
        <v>723</v>
      </c>
    </row>
    <row r="67" spans="1:9" x14ac:dyDescent="0.35">
      <c r="A67" s="10" t="s">
        <v>491</v>
      </c>
      <c r="B67" s="11" t="s">
        <v>420</v>
      </c>
      <c r="C67" s="12" t="s">
        <v>75</v>
      </c>
      <c r="D67" s="12" t="s">
        <v>80</v>
      </c>
      <c r="E67" s="12" t="s">
        <v>503</v>
      </c>
      <c r="F67" s="48" t="s">
        <v>497</v>
      </c>
      <c r="G67" s="3" t="s">
        <v>30</v>
      </c>
      <c r="H67" s="10" t="s">
        <v>683</v>
      </c>
      <c r="I67" s="10" t="s">
        <v>723</v>
      </c>
    </row>
    <row r="68" spans="1:9" x14ac:dyDescent="0.35">
      <c r="A68" s="10" t="s">
        <v>491</v>
      </c>
      <c r="B68" s="11" t="s">
        <v>420</v>
      </c>
      <c r="C68" s="3" t="s">
        <v>76</v>
      </c>
      <c r="D68" s="3" t="s">
        <v>81</v>
      </c>
      <c r="E68" s="3" t="s">
        <v>503</v>
      </c>
      <c r="F68" s="3" t="s">
        <v>499</v>
      </c>
      <c r="G68" s="3"/>
      <c r="H68" s="10" t="s">
        <v>688</v>
      </c>
      <c r="I68" s="10" t="s">
        <v>723</v>
      </c>
    </row>
    <row r="69" spans="1:9" x14ac:dyDescent="0.35">
      <c r="A69" s="10" t="s">
        <v>491</v>
      </c>
      <c r="B69" s="11" t="s">
        <v>421</v>
      </c>
      <c r="C69" s="2" t="s">
        <v>82</v>
      </c>
      <c r="D69" s="2" t="s">
        <v>86</v>
      </c>
      <c r="E69" s="2" t="s">
        <v>503</v>
      </c>
      <c r="F69" s="42" t="s">
        <v>497</v>
      </c>
      <c r="G69" s="3" t="s">
        <v>16</v>
      </c>
      <c r="H69" s="10" t="s">
        <v>683</v>
      </c>
      <c r="I69" s="10" t="s">
        <v>723</v>
      </c>
    </row>
    <row r="70" spans="1:9" x14ac:dyDescent="0.35">
      <c r="A70" s="10" t="s">
        <v>491</v>
      </c>
      <c r="B70" s="11" t="s">
        <v>421</v>
      </c>
      <c r="C70" s="4" t="s">
        <v>83</v>
      </c>
      <c r="D70" s="4" t="s">
        <v>25</v>
      </c>
      <c r="E70" s="4" t="s">
        <v>503</v>
      </c>
      <c r="F70" s="43" t="s">
        <v>497</v>
      </c>
      <c r="G70" s="3" t="s">
        <v>28</v>
      </c>
      <c r="H70" s="20" t="s">
        <v>683</v>
      </c>
      <c r="I70" s="10" t="s">
        <v>723</v>
      </c>
    </row>
    <row r="71" spans="1:9" x14ac:dyDescent="0.35">
      <c r="A71" s="10" t="s">
        <v>491</v>
      </c>
      <c r="B71" s="11" t="s">
        <v>421</v>
      </c>
      <c r="C71" s="5" t="s">
        <v>84</v>
      </c>
      <c r="D71" s="5" t="s">
        <v>87</v>
      </c>
      <c r="E71" s="5" t="s">
        <v>503</v>
      </c>
      <c r="F71" s="41" t="s">
        <v>497</v>
      </c>
      <c r="G71" s="3" t="s">
        <v>29</v>
      </c>
      <c r="H71" s="10" t="s">
        <v>684</v>
      </c>
      <c r="I71" s="10" t="s">
        <v>723</v>
      </c>
    </row>
    <row r="72" spans="1:9" x14ac:dyDescent="0.35">
      <c r="A72" s="10" t="s">
        <v>491</v>
      </c>
      <c r="B72" s="11" t="s">
        <v>421</v>
      </c>
      <c r="C72" s="6" t="s">
        <v>84</v>
      </c>
      <c r="D72" s="6" t="s">
        <v>87</v>
      </c>
      <c r="E72" s="6" t="s">
        <v>503</v>
      </c>
      <c r="F72" s="44" t="s">
        <v>497</v>
      </c>
      <c r="G72" s="3" t="s">
        <v>30</v>
      </c>
      <c r="H72" s="10" t="s">
        <v>684</v>
      </c>
      <c r="I72" s="10" t="s">
        <v>723</v>
      </c>
    </row>
    <row r="73" spans="1:9" x14ac:dyDescent="0.35">
      <c r="A73" s="10" t="s">
        <v>491</v>
      </c>
      <c r="B73" s="11" t="s">
        <v>421</v>
      </c>
      <c r="C73" s="3" t="s">
        <v>85</v>
      </c>
      <c r="D73" s="3" t="s">
        <v>88</v>
      </c>
      <c r="E73" s="3" t="s">
        <v>503</v>
      </c>
      <c r="F73" s="3" t="s">
        <v>499</v>
      </c>
      <c r="G73" s="3"/>
      <c r="H73" s="10" t="s">
        <v>688</v>
      </c>
      <c r="I73" s="10" t="s">
        <v>723</v>
      </c>
    </row>
    <row r="74" spans="1:9" x14ac:dyDescent="0.35">
      <c r="A74" s="10" t="s">
        <v>491</v>
      </c>
      <c r="B74" s="11" t="s">
        <v>422</v>
      </c>
      <c r="C74" s="2" t="s">
        <v>89</v>
      </c>
      <c r="D74" s="2" t="s">
        <v>94</v>
      </c>
      <c r="E74" s="2" t="s">
        <v>503</v>
      </c>
      <c r="F74" s="42" t="s">
        <v>497</v>
      </c>
      <c r="G74" s="3" t="s">
        <v>16</v>
      </c>
      <c r="H74" s="10" t="s">
        <v>688</v>
      </c>
      <c r="I74" s="10" t="s">
        <v>723</v>
      </c>
    </row>
    <row r="75" spans="1:9" x14ac:dyDescent="0.35">
      <c r="A75" s="10" t="s">
        <v>491</v>
      </c>
      <c r="B75" s="11" t="s">
        <v>422</v>
      </c>
      <c r="C75" s="4" t="s">
        <v>90</v>
      </c>
      <c r="D75" s="4" t="s">
        <v>95</v>
      </c>
      <c r="E75" s="4" t="s">
        <v>503</v>
      </c>
      <c r="F75" s="43" t="s">
        <v>497</v>
      </c>
      <c r="G75" s="3" t="s">
        <v>66</v>
      </c>
      <c r="H75" s="10" t="s">
        <v>683</v>
      </c>
      <c r="I75" s="10" t="s">
        <v>723</v>
      </c>
    </row>
    <row r="76" spans="1:9" x14ac:dyDescent="0.35">
      <c r="A76" s="10" t="s">
        <v>491</v>
      </c>
      <c r="B76" s="11" t="s">
        <v>422</v>
      </c>
      <c r="C76" s="5" t="s">
        <v>91</v>
      </c>
      <c r="D76" s="5" t="s">
        <v>96</v>
      </c>
      <c r="E76" s="5" t="s">
        <v>503</v>
      </c>
      <c r="F76" s="41" t="s">
        <v>497</v>
      </c>
      <c r="G76" s="3" t="s">
        <v>28</v>
      </c>
      <c r="H76" s="10" t="s">
        <v>690</v>
      </c>
      <c r="I76" s="10" t="s">
        <v>723</v>
      </c>
    </row>
    <row r="77" spans="1:9" x14ac:dyDescent="0.35">
      <c r="A77" s="10" t="s">
        <v>491</v>
      </c>
      <c r="B77" s="11" t="s">
        <v>422</v>
      </c>
      <c r="C77" s="12" t="s">
        <v>92</v>
      </c>
      <c r="D77" s="12" t="s">
        <v>97</v>
      </c>
      <c r="E77" s="12" t="s">
        <v>503</v>
      </c>
      <c r="F77" s="48" t="s">
        <v>497</v>
      </c>
      <c r="G77" s="3" t="s">
        <v>29</v>
      </c>
      <c r="H77" s="10" t="s">
        <v>684</v>
      </c>
      <c r="I77" s="10" t="s">
        <v>723</v>
      </c>
    </row>
    <row r="78" spans="1:9" x14ac:dyDescent="0.35">
      <c r="A78" s="10" t="s">
        <v>491</v>
      </c>
      <c r="B78" s="11" t="s">
        <v>422</v>
      </c>
      <c r="C78" s="6" t="s">
        <v>93</v>
      </c>
      <c r="D78" s="6" t="s">
        <v>98</v>
      </c>
      <c r="E78" s="6" t="s">
        <v>503</v>
      </c>
      <c r="F78" s="44" t="s">
        <v>497</v>
      </c>
      <c r="G78" s="3" t="s">
        <v>30</v>
      </c>
      <c r="H78" s="10" t="s">
        <v>690</v>
      </c>
      <c r="I78" s="10" t="s">
        <v>723</v>
      </c>
    </row>
    <row r="79" spans="1:9" x14ac:dyDescent="0.35">
      <c r="A79" s="10" t="s">
        <v>491</v>
      </c>
      <c r="B79" s="11" t="s">
        <v>99</v>
      </c>
      <c r="C79" s="2" t="s">
        <v>100</v>
      </c>
      <c r="D79" s="2" t="s">
        <v>23</v>
      </c>
      <c r="E79" s="2" t="s">
        <v>503</v>
      </c>
      <c r="F79" s="42" t="s">
        <v>497</v>
      </c>
      <c r="G79" s="3" t="s">
        <v>56</v>
      </c>
      <c r="H79" s="10" t="s">
        <v>685</v>
      </c>
      <c r="I79" s="10" t="s">
        <v>723</v>
      </c>
    </row>
    <row r="80" spans="1:9" x14ac:dyDescent="0.35">
      <c r="A80" s="10" t="s">
        <v>491</v>
      </c>
      <c r="B80" s="11" t="s">
        <v>99</v>
      </c>
      <c r="C80" s="4" t="s">
        <v>101</v>
      </c>
      <c r="D80" s="4" t="s">
        <v>105</v>
      </c>
      <c r="E80" s="4" t="s">
        <v>503</v>
      </c>
      <c r="F80" s="43" t="s">
        <v>497</v>
      </c>
      <c r="G80" s="3" t="s">
        <v>28</v>
      </c>
      <c r="H80" s="10" t="s">
        <v>690</v>
      </c>
      <c r="I80" s="10" t="s">
        <v>723</v>
      </c>
    </row>
    <row r="81" spans="1:9" x14ac:dyDescent="0.35">
      <c r="A81" s="10" t="s">
        <v>491</v>
      </c>
      <c r="B81" s="11" t="s">
        <v>99</v>
      </c>
      <c r="C81" s="5" t="s">
        <v>101</v>
      </c>
      <c r="D81" s="5" t="s">
        <v>106</v>
      </c>
      <c r="E81" s="5" t="s">
        <v>503</v>
      </c>
      <c r="F81" s="41" t="s">
        <v>497</v>
      </c>
      <c r="G81" s="3" t="s">
        <v>29</v>
      </c>
      <c r="H81" s="10" t="s">
        <v>683</v>
      </c>
      <c r="I81" s="10" t="s">
        <v>723</v>
      </c>
    </row>
    <row r="82" spans="1:9" x14ac:dyDescent="0.35">
      <c r="A82" s="10" t="s">
        <v>491</v>
      </c>
      <c r="B82" s="11" t="s">
        <v>99</v>
      </c>
      <c r="C82" s="6" t="s">
        <v>102</v>
      </c>
      <c r="D82" s="6" t="s">
        <v>107</v>
      </c>
      <c r="E82" s="6" t="s">
        <v>503</v>
      </c>
      <c r="F82" s="44" t="s">
        <v>497</v>
      </c>
      <c r="G82" s="3" t="s">
        <v>30</v>
      </c>
      <c r="H82" s="10" t="s">
        <v>690</v>
      </c>
      <c r="I82" s="10" t="s">
        <v>723</v>
      </c>
    </row>
    <row r="83" spans="1:9" x14ac:dyDescent="0.35">
      <c r="A83" s="10" t="s">
        <v>491</v>
      </c>
      <c r="B83" s="11" t="s">
        <v>99</v>
      </c>
      <c r="C83" s="3" t="s">
        <v>103</v>
      </c>
      <c r="D83" s="3" t="s">
        <v>108</v>
      </c>
      <c r="E83" s="3" t="s">
        <v>503</v>
      </c>
      <c r="F83" s="3" t="s">
        <v>498</v>
      </c>
      <c r="G83" s="3"/>
      <c r="H83" s="10" t="s">
        <v>686</v>
      </c>
      <c r="I83" s="10" t="s">
        <v>723</v>
      </c>
    </row>
    <row r="84" spans="1:9" x14ac:dyDescent="0.35">
      <c r="A84" s="10" t="s">
        <v>491</v>
      </c>
      <c r="B84" s="11" t="s">
        <v>99</v>
      </c>
      <c r="C84" s="3" t="s">
        <v>104</v>
      </c>
      <c r="D84" s="3" t="s">
        <v>38</v>
      </c>
      <c r="E84" s="3" t="s">
        <v>503</v>
      </c>
      <c r="F84" s="3" t="s">
        <v>499</v>
      </c>
      <c r="G84" s="3"/>
      <c r="H84" s="10" t="s">
        <v>687</v>
      </c>
      <c r="I84" s="10" t="s">
        <v>723</v>
      </c>
    </row>
    <row r="85" spans="1:9" x14ac:dyDescent="0.35">
      <c r="A85" s="10" t="s">
        <v>491</v>
      </c>
      <c r="B85" s="11" t="s">
        <v>423</v>
      </c>
      <c r="C85" s="2" t="s">
        <v>109</v>
      </c>
      <c r="D85" s="2" t="s">
        <v>111</v>
      </c>
      <c r="E85" s="2" t="s">
        <v>503</v>
      </c>
      <c r="F85" s="42" t="s">
        <v>497</v>
      </c>
      <c r="G85" s="3" t="s">
        <v>27</v>
      </c>
      <c r="H85" s="10" t="s">
        <v>690</v>
      </c>
      <c r="I85" s="10" t="s">
        <v>723</v>
      </c>
    </row>
    <row r="86" spans="1:9" x14ac:dyDescent="0.35">
      <c r="A86" s="10" t="s">
        <v>491</v>
      </c>
      <c r="B86" s="11" t="s">
        <v>423</v>
      </c>
      <c r="C86" s="3" t="s">
        <v>110</v>
      </c>
      <c r="D86" s="3" t="s">
        <v>112</v>
      </c>
      <c r="E86" s="3" t="s">
        <v>503</v>
      </c>
      <c r="F86" s="3" t="s">
        <v>498</v>
      </c>
      <c r="G86" s="3"/>
      <c r="H86" s="10" t="s">
        <v>686</v>
      </c>
      <c r="I86" s="10" t="s">
        <v>723</v>
      </c>
    </row>
    <row r="87" spans="1:9" x14ac:dyDescent="0.35">
      <c r="A87" s="10" t="s">
        <v>491</v>
      </c>
      <c r="B87" s="11" t="s">
        <v>424</v>
      </c>
      <c r="C87" s="2" t="s">
        <v>0</v>
      </c>
      <c r="D87" s="2" t="s">
        <v>114</v>
      </c>
      <c r="E87" s="2" t="s">
        <v>503</v>
      </c>
      <c r="F87" s="42" t="s">
        <v>497</v>
      </c>
      <c r="G87" s="3" t="s">
        <v>16</v>
      </c>
      <c r="H87" s="10" t="s">
        <v>683</v>
      </c>
      <c r="I87" s="10" t="s">
        <v>723</v>
      </c>
    </row>
    <row r="88" spans="1:9" x14ac:dyDescent="0.35">
      <c r="A88" s="10" t="s">
        <v>491</v>
      </c>
      <c r="B88" s="11" t="s">
        <v>424</v>
      </c>
      <c r="C88" s="3" t="s">
        <v>113</v>
      </c>
      <c r="D88" s="3" t="s">
        <v>79</v>
      </c>
      <c r="E88" s="3" t="s">
        <v>503</v>
      </c>
      <c r="F88" s="3" t="s">
        <v>498</v>
      </c>
      <c r="G88" s="3"/>
      <c r="H88" s="10" t="s">
        <v>683</v>
      </c>
      <c r="I88" s="10" t="s">
        <v>723</v>
      </c>
    </row>
    <row r="89" spans="1:9" x14ac:dyDescent="0.35">
      <c r="A89" s="10" t="s">
        <v>491</v>
      </c>
      <c r="B89" s="11" t="s">
        <v>425</v>
      </c>
      <c r="C89" s="2" t="s">
        <v>115</v>
      </c>
      <c r="D89" s="2" t="s">
        <v>77</v>
      </c>
      <c r="E89" s="2" t="s">
        <v>503</v>
      </c>
      <c r="F89" s="42" t="s">
        <v>497</v>
      </c>
      <c r="G89" s="3" t="s">
        <v>56</v>
      </c>
      <c r="H89" s="10" t="s">
        <v>684</v>
      </c>
      <c r="I89" s="10" t="s">
        <v>723</v>
      </c>
    </row>
    <row r="90" spans="1:9" x14ac:dyDescent="0.35">
      <c r="A90" s="10" t="s">
        <v>491</v>
      </c>
      <c r="B90" s="11" t="s">
        <v>426</v>
      </c>
      <c r="C90" s="2" t="s">
        <v>116</v>
      </c>
      <c r="D90" s="2" t="s">
        <v>117</v>
      </c>
      <c r="E90" s="2" t="s">
        <v>503</v>
      </c>
      <c r="F90" s="42" t="s">
        <v>497</v>
      </c>
      <c r="G90" s="3" t="s">
        <v>66</v>
      </c>
      <c r="H90" s="10" t="s">
        <v>690</v>
      </c>
      <c r="I90" s="10" t="s">
        <v>723</v>
      </c>
    </row>
    <row r="91" spans="1:9" x14ac:dyDescent="0.35">
      <c r="A91" s="10" t="s">
        <v>491</v>
      </c>
      <c r="B91" s="11" t="s">
        <v>427</v>
      </c>
      <c r="C91" s="2" t="s">
        <v>118</v>
      </c>
      <c r="D91" s="2" t="s">
        <v>119</v>
      </c>
      <c r="E91" s="2" t="s">
        <v>503</v>
      </c>
      <c r="F91" s="42" t="s">
        <v>497</v>
      </c>
      <c r="G91" s="3" t="s">
        <v>16</v>
      </c>
      <c r="H91" s="10" t="s">
        <v>683</v>
      </c>
      <c r="I91" s="10" t="s">
        <v>723</v>
      </c>
    </row>
    <row r="92" spans="1:9" x14ac:dyDescent="0.35">
      <c r="A92" s="10" t="s">
        <v>491</v>
      </c>
      <c r="B92" s="11" t="s">
        <v>427</v>
      </c>
      <c r="C92" s="3" t="s">
        <v>118</v>
      </c>
      <c r="D92" s="3" t="s">
        <v>120</v>
      </c>
      <c r="E92" s="3" t="s">
        <v>503</v>
      </c>
      <c r="F92" s="3" t="s">
        <v>498</v>
      </c>
      <c r="G92" s="3"/>
      <c r="H92" s="10" t="s">
        <v>686</v>
      </c>
      <c r="I92" s="10" t="s">
        <v>723</v>
      </c>
    </row>
    <row r="93" spans="1:9" x14ac:dyDescent="0.35">
      <c r="A93" s="10" t="s">
        <v>491</v>
      </c>
      <c r="B93" s="11" t="s">
        <v>428</v>
      </c>
      <c r="C93" s="2" t="s">
        <v>121</v>
      </c>
      <c r="D93" s="2" t="s">
        <v>126</v>
      </c>
      <c r="E93" s="2" t="s">
        <v>503</v>
      </c>
      <c r="F93" s="42" t="s">
        <v>497</v>
      </c>
      <c r="G93" s="3" t="s">
        <v>27</v>
      </c>
      <c r="H93" s="10" t="s">
        <v>684</v>
      </c>
      <c r="I93" s="10" t="s">
        <v>723</v>
      </c>
    </row>
    <row r="94" spans="1:9" x14ac:dyDescent="0.35">
      <c r="A94" s="10" t="s">
        <v>491</v>
      </c>
      <c r="B94" s="11" t="s">
        <v>428</v>
      </c>
      <c r="C94" s="4" t="s">
        <v>122</v>
      </c>
      <c r="D94" s="4" t="s">
        <v>127</v>
      </c>
      <c r="E94" s="4" t="s">
        <v>504</v>
      </c>
      <c r="F94" s="43" t="s">
        <v>497</v>
      </c>
      <c r="G94" s="3" t="s">
        <v>28</v>
      </c>
      <c r="H94" s="20" t="s">
        <v>683</v>
      </c>
      <c r="I94" s="10" t="s">
        <v>723</v>
      </c>
    </row>
    <row r="95" spans="1:9" x14ac:dyDescent="0.35">
      <c r="A95" s="10" t="s">
        <v>491</v>
      </c>
      <c r="B95" s="11" t="s">
        <v>428</v>
      </c>
      <c r="C95" s="5" t="s">
        <v>123</v>
      </c>
      <c r="D95" s="5" t="s">
        <v>114</v>
      </c>
      <c r="E95" s="5" t="s">
        <v>503</v>
      </c>
      <c r="F95" s="41" t="s">
        <v>497</v>
      </c>
      <c r="G95" s="3" t="s">
        <v>29</v>
      </c>
      <c r="H95" s="10" t="s">
        <v>683</v>
      </c>
      <c r="I95" s="10" t="s">
        <v>723</v>
      </c>
    </row>
    <row r="96" spans="1:9" x14ac:dyDescent="0.35">
      <c r="A96" s="10" t="s">
        <v>491</v>
      </c>
      <c r="B96" s="11" t="s">
        <v>428</v>
      </c>
      <c r="C96" s="3" t="s">
        <v>124</v>
      </c>
      <c r="D96" s="3" t="s">
        <v>111</v>
      </c>
      <c r="E96" s="3" t="s">
        <v>503</v>
      </c>
      <c r="F96" s="3" t="s">
        <v>498</v>
      </c>
      <c r="G96" s="3"/>
      <c r="H96" s="10" t="s">
        <v>683</v>
      </c>
      <c r="I96" s="10" t="s">
        <v>723</v>
      </c>
    </row>
    <row r="97" spans="1:10" x14ac:dyDescent="0.35">
      <c r="A97" s="10" t="s">
        <v>491</v>
      </c>
      <c r="B97" s="11" t="s">
        <v>428</v>
      </c>
      <c r="C97" s="3" t="s">
        <v>125</v>
      </c>
      <c r="D97" s="3" t="s">
        <v>77</v>
      </c>
      <c r="E97" s="3" t="s">
        <v>503</v>
      </c>
      <c r="F97" s="3" t="s">
        <v>498</v>
      </c>
      <c r="G97" s="3"/>
      <c r="H97" s="10" t="s">
        <v>683</v>
      </c>
      <c r="I97" s="10" t="s">
        <v>723</v>
      </c>
    </row>
    <row r="98" spans="1:10" x14ac:dyDescent="0.35">
      <c r="A98" s="10" t="s">
        <v>491</v>
      </c>
      <c r="B98" s="11" t="s">
        <v>428</v>
      </c>
      <c r="C98" s="3" t="s">
        <v>123</v>
      </c>
      <c r="D98" s="3" t="s">
        <v>128</v>
      </c>
      <c r="E98" s="3" t="s">
        <v>504</v>
      </c>
      <c r="F98" s="3" t="s">
        <v>498</v>
      </c>
      <c r="G98" s="3"/>
      <c r="H98" s="10" t="s">
        <v>686</v>
      </c>
      <c r="I98" s="10" t="s">
        <v>723</v>
      </c>
    </row>
    <row r="99" spans="1:10" x14ac:dyDescent="0.35">
      <c r="A99" s="10" t="s">
        <v>491</v>
      </c>
      <c r="B99" s="11" t="s">
        <v>429</v>
      </c>
      <c r="C99" s="2" t="s">
        <v>129</v>
      </c>
      <c r="D99" s="2" t="s">
        <v>78</v>
      </c>
      <c r="E99" s="2" t="s">
        <v>503</v>
      </c>
      <c r="F99" s="42" t="s">
        <v>497</v>
      </c>
      <c r="G99" s="3" t="s">
        <v>16</v>
      </c>
      <c r="H99" s="10" t="s">
        <v>690</v>
      </c>
      <c r="I99" s="10" t="s">
        <v>723</v>
      </c>
    </row>
    <row r="100" spans="1:10" x14ac:dyDescent="0.35">
      <c r="A100" s="10" t="s">
        <v>491</v>
      </c>
      <c r="B100" s="11" t="s">
        <v>429</v>
      </c>
      <c r="C100" s="4" t="s">
        <v>130</v>
      </c>
      <c r="D100" s="4" t="s">
        <v>133</v>
      </c>
      <c r="E100" s="4" t="s">
        <v>503</v>
      </c>
      <c r="F100" s="43" t="s">
        <v>497</v>
      </c>
      <c r="G100" s="3" t="s">
        <v>66</v>
      </c>
      <c r="H100" s="25" t="s">
        <v>683</v>
      </c>
      <c r="I100" s="10" t="s">
        <v>723</v>
      </c>
      <c r="J100" t="s">
        <v>691</v>
      </c>
    </row>
    <row r="101" spans="1:10" x14ac:dyDescent="0.35">
      <c r="A101" s="10" t="s">
        <v>491</v>
      </c>
      <c r="B101" s="11" t="s">
        <v>429</v>
      </c>
      <c r="C101" s="5" t="s">
        <v>131</v>
      </c>
      <c r="D101" s="5" t="s">
        <v>107</v>
      </c>
      <c r="E101" s="5" t="s">
        <v>503</v>
      </c>
      <c r="F101" s="41" t="s">
        <v>497</v>
      </c>
      <c r="G101" s="3" t="s">
        <v>28</v>
      </c>
      <c r="H101" s="20" t="s">
        <v>688</v>
      </c>
      <c r="I101" s="10" t="s">
        <v>723</v>
      </c>
    </row>
    <row r="102" spans="1:10" x14ac:dyDescent="0.35">
      <c r="A102" s="10" t="s">
        <v>491</v>
      </c>
      <c r="B102" s="11" t="s">
        <v>429</v>
      </c>
      <c r="C102" s="3" t="s">
        <v>132</v>
      </c>
      <c r="D102" s="3" t="s">
        <v>134</v>
      </c>
      <c r="E102" s="3" t="s">
        <v>503</v>
      </c>
      <c r="F102" s="3" t="s">
        <v>498</v>
      </c>
      <c r="G102" s="3"/>
      <c r="H102" s="20" t="s">
        <v>683</v>
      </c>
      <c r="I102" s="10" t="s">
        <v>723</v>
      </c>
    </row>
    <row r="103" spans="1:10" x14ac:dyDescent="0.35">
      <c r="A103" s="10" t="s">
        <v>491</v>
      </c>
      <c r="B103" s="11" t="s">
        <v>430</v>
      </c>
      <c r="C103" s="2" t="s">
        <v>135</v>
      </c>
      <c r="D103" s="2" t="s">
        <v>139</v>
      </c>
      <c r="E103" s="2" t="s">
        <v>503</v>
      </c>
      <c r="F103" s="42" t="s">
        <v>497</v>
      </c>
      <c r="G103" s="3" t="s">
        <v>16</v>
      </c>
      <c r="H103" s="20" t="s">
        <v>687</v>
      </c>
      <c r="I103" s="10" t="s">
        <v>723</v>
      </c>
    </row>
    <row r="104" spans="1:10" x14ac:dyDescent="0.35">
      <c r="A104" s="10" t="s">
        <v>491</v>
      </c>
      <c r="B104" s="11" t="s">
        <v>430</v>
      </c>
      <c r="C104" s="4" t="s">
        <v>136</v>
      </c>
      <c r="D104" s="4" t="s">
        <v>45</v>
      </c>
      <c r="E104" s="4" t="s">
        <v>503</v>
      </c>
      <c r="F104" s="43" t="s">
        <v>497</v>
      </c>
      <c r="G104" s="3" t="s">
        <v>29</v>
      </c>
      <c r="H104" s="20" t="s">
        <v>683</v>
      </c>
      <c r="I104" s="10" t="s">
        <v>723</v>
      </c>
    </row>
    <row r="105" spans="1:10" x14ac:dyDescent="0.35">
      <c r="A105" s="10" t="s">
        <v>491</v>
      </c>
      <c r="B105" s="11" t="s">
        <v>430</v>
      </c>
      <c r="C105" s="3" t="s">
        <v>137</v>
      </c>
      <c r="D105" s="3" t="s">
        <v>140</v>
      </c>
      <c r="E105" s="3" t="s">
        <v>503</v>
      </c>
      <c r="F105" s="3" t="s">
        <v>498</v>
      </c>
      <c r="G105" s="3"/>
      <c r="H105" s="20" t="s">
        <v>683</v>
      </c>
      <c r="I105" s="10" t="s">
        <v>723</v>
      </c>
    </row>
    <row r="106" spans="1:10" x14ac:dyDescent="0.35">
      <c r="A106" s="10" t="s">
        <v>491</v>
      </c>
      <c r="B106" s="11" t="s">
        <v>430</v>
      </c>
      <c r="C106" s="3" t="s">
        <v>138</v>
      </c>
      <c r="D106" s="3" t="s">
        <v>40</v>
      </c>
      <c r="E106" s="3" t="s">
        <v>503</v>
      </c>
      <c r="F106" s="3" t="s">
        <v>498</v>
      </c>
      <c r="G106" s="3"/>
      <c r="H106" s="20" t="s">
        <v>683</v>
      </c>
      <c r="I106" s="10" t="s">
        <v>723</v>
      </c>
    </row>
    <row r="107" spans="1:10" x14ac:dyDescent="0.35">
      <c r="A107" s="10" t="s">
        <v>491</v>
      </c>
      <c r="B107" s="11" t="s">
        <v>141</v>
      </c>
      <c r="C107" s="2" t="s">
        <v>142</v>
      </c>
      <c r="D107" s="2" t="s">
        <v>23</v>
      </c>
      <c r="E107" s="2" t="s">
        <v>503</v>
      </c>
      <c r="F107" s="42" t="s">
        <v>497</v>
      </c>
      <c r="G107" s="3" t="s">
        <v>29</v>
      </c>
      <c r="H107" s="20" t="s">
        <v>692</v>
      </c>
      <c r="I107" s="10" t="s">
        <v>723</v>
      </c>
    </row>
    <row r="108" spans="1:10" x14ac:dyDescent="0.35">
      <c r="A108" s="10" t="s">
        <v>491</v>
      </c>
      <c r="B108" s="11" t="s">
        <v>141</v>
      </c>
      <c r="C108" s="4" t="s">
        <v>143</v>
      </c>
      <c r="D108" s="4" t="s">
        <v>146</v>
      </c>
      <c r="E108" s="4" t="s">
        <v>503</v>
      </c>
      <c r="F108" s="43" t="s">
        <v>497</v>
      </c>
      <c r="G108" s="3" t="s">
        <v>30</v>
      </c>
      <c r="H108" s="20" t="s">
        <v>692</v>
      </c>
      <c r="I108" s="10" t="s">
        <v>723</v>
      </c>
    </row>
    <row r="109" spans="1:10" x14ac:dyDescent="0.35">
      <c r="A109" s="10" t="s">
        <v>491</v>
      </c>
      <c r="B109" s="11" t="s">
        <v>141</v>
      </c>
      <c r="C109" s="3" t="s">
        <v>144</v>
      </c>
      <c r="D109" s="3" t="s">
        <v>147</v>
      </c>
      <c r="E109" s="3" t="s">
        <v>504</v>
      </c>
      <c r="F109" s="3" t="s">
        <v>498</v>
      </c>
      <c r="G109" s="3"/>
      <c r="H109" s="20" t="s">
        <v>688</v>
      </c>
      <c r="I109" s="10" t="s">
        <v>723</v>
      </c>
    </row>
    <row r="110" spans="1:10" x14ac:dyDescent="0.35">
      <c r="A110" s="10" t="s">
        <v>491</v>
      </c>
      <c r="B110" s="11" t="s">
        <v>141</v>
      </c>
      <c r="C110" s="3" t="s">
        <v>145</v>
      </c>
      <c r="D110" s="3" t="s">
        <v>148</v>
      </c>
      <c r="E110" s="26" t="s">
        <v>503</v>
      </c>
      <c r="F110" s="3" t="s">
        <v>498</v>
      </c>
      <c r="G110" s="3"/>
      <c r="H110" s="20" t="s">
        <v>690</v>
      </c>
      <c r="I110" s="10" t="s">
        <v>723</v>
      </c>
    </row>
    <row r="111" spans="1:10" x14ac:dyDescent="0.35">
      <c r="A111" s="10" t="s">
        <v>491</v>
      </c>
      <c r="B111" s="11" t="s">
        <v>431</v>
      </c>
      <c r="C111" s="27" t="s">
        <v>149</v>
      </c>
      <c r="D111" s="27" t="s">
        <v>88</v>
      </c>
      <c r="E111" s="27" t="s">
        <v>503</v>
      </c>
      <c r="F111" s="62" t="s">
        <v>497</v>
      </c>
      <c r="G111" s="3" t="s">
        <v>16</v>
      </c>
      <c r="H111" s="20" t="s">
        <v>683</v>
      </c>
      <c r="I111" s="10" t="s">
        <v>723</v>
      </c>
    </row>
    <row r="112" spans="1:10" x14ac:dyDescent="0.35">
      <c r="A112" s="10" t="s">
        <v>491</v>
      </c>
      <c r="B112" s="11" t="s">
        <v>431</v>
      </c>
      <c r="C112" s="3" t="s">
        <v>150</v>
      </c>
      <c r="D112" s="3" t="s">
        <v>20</v>
      </c>
      <c r="E112" s="3" t="s">
        <v>503</v>
      </c>
      <c r="F112" s="3" t="s">
        <v>498</v>
      </c>
      <c r="G112" s="3"/>
      <c r="H112" s="20" t="s">
        <v>684</v>
      </c>
      <c r="I112" s="10" t="s">
        <v>723</v>
      </c>
    </row>
    <row r="113" spans="1:9" x14ac:dyDescent="0.35">
      <c r="A113" s="10" t="s">
        <v>491</v>
      </c>
      <c r="B113" s="11" t="s">
        <v>431</v>
      </c>
      <c r="C113" s="3" t="s">
        <v>151</v>
      </c>
      <c r="D113" s="3" t="s">
        <v>69</v>
      </c>
      <c r="E113" s="3" t="s">
        <v>503</v>
      </c>
      <c r="F113" s="3" t="s">
        <v>499</v>
      </c>
      <c r="G113" s="3"/>
      <c r="H113" s="20" t="s">
        <v>688</v>
      </c>
      <c r="I113" s="10" t="s">
        <v>723</v>
      </c>
    </row>
    <row r="114" spans="1:9" x14ac:dyDescent="0.35">
      <c r="A114" s="10" t="s">
        <v>491</v>
      </c>
      <c r="B114" s="11" t="s">
        <v>432</v>
      </c>
      <c r="C114" s="2" t="s">
        <v>152</v>
      </c>
      <c r="D114" s="2" t="s">
        <v>153</v>
      </c>
      <c r="E114" s="2" t="s">
        <v>503</v>
      </c>
      <c r="F114" s="42" t="s">
        <v>497</v>
      </c>
      <c r="G114" s="3" t="s">
        <v>16</v>
      </c>
      <c r="H114" s="20" t="s">
        <v>683</v>
      </c>
      <c r="I114" s="10" t="s">
        <v>723</v>
      </c>
    </row>
    <row r="115" spans="1:9" x14ac:dyDescent="0.35">
      <c r="A115" s="10" t="s">
        <v>491</v>
      </c>
      <c r="B115" s="11" t="s">
        <v>432</v>
      </c>
      <c r="C115" s="3" t="s">
        <v>125</v>
      </c>
      <c r="D115" s="3" t="s">
        <v>77</v>
      </c>
      <c r="E115" s="3" t="s">
        <v>503</v>
      </c>
      <c r="F115" s="26" t="s">
        <v>498</v>
      </c>
      <c r="G115" s="3"/>
      <c r="H115" s="20" t="s">
        <v>683</v>
      </c>
      <c r="I115" s="10" t="s">
        <v>723</v>
      </c>
    </row>
    <row r="116" spans="1:9" x14ac:dyDescent="0.35">
      <c r="A116" s="10" t="s">
        <v>491</v>
      </c>
      <c r="B116" s="11" t="s">
        <v>433</v>
      </c>
      <c r="C116" s="2" t="s">
        <v>154</v>
      </c>
      <c r="D116" s="2" t="s">
        <v>156</v>
      </c>
      <c r="E116" s="2" t="s">
        <v>503</v>
      </c>
      <c r="F116" s="42" t="s">
        <v>497</v>
      </c>
      <c r="G116" s="3" t="s">
        <v>16</v>
      </c>
      <c r="H116" s="20" t="s">
        <v>683</v>
      </c>
      <c r="I116" s="10" t="s">
        <v>723</v>
      </c>
    </row>
    <row r="117" spans="1:9" x14ac:dyDescent="0.35">
      <c r="A117" s="10" t="s">
        <v>491</v>
      </c>
      <c r="B117" s="11" t="s">
        <v>433</v>
      </c>
      <c r="C117" s="3" t="s">
        <v>155</v>
      </c>
      <c r="D117" s="3" t="s">
        <v>157</v>
      </c>
      <c r="E117" s="3" t="s">
        <v>503</v>
      </c>
      <c r="F117" s="13" t="s">
        <v>498</v>
      </c>
      <c r="G117" s="3"/>
      <c r="H117" s="20" t="s">
        <v>686</v>
      </c>
      <c r="I117" s="10" t="s">
        <v>723</v>
      </c>
    </row>
    <row r="118" spans="1:9" s="1" customFormat="1" x14ac:dyDescent="0.35">
      <c r="A118" s="20" t="s">
        <v>491</v>
      </c>
      <c r="B118" s="29" t="s">
        <v>433</v>
      </c>
      <c r="C118" s="26" t="s">
        <v>706</v>
      </c>
      <c r="D118" s="26" t="s">
        <v>114</v>
      </c>
      <c r="E118" s="26" t="s">
        <v>503</v>
      </c>
      <c r="F118" s="13" t="s">
        <v>498</v>
      </c>
      <c r="G118" s="3"/>
      <c r="H118" s="20" t="s">
        <v>690</v>
      </c>
      <c r="I118" s="10" t="s">
        <v>723</v>
      </c>
    </row>
    <row r="119" spans="1:9" s="1" customFormat="1" x14ac:dyDescent="0.35">
      <c r="A119" s="20" t="s">
        <v>491</v>
      </c>
      <c r="B119" s="29" t="s">
        <v>433</v>
      </c>
      <c r="C119" s="26" t="s">
        <v>661</v>
      </c>
      <c r="D119" s="26" t="s">
        <v>114</v>
      </c>
      <c r="E119" s="26" t="s">
        <v>503</v>
      </c>
      <c r="F119" s="3" t="s">
        <v>499</v>
      </c>
      <c r="G119" s="3"/>
      <c r="H119" s="20" t="s">
        <v>688</v>
      </c>
      <c r="I119" s="10" t="s">
        <v>723</v>
      </c>
    </row>
    <row r="120" spans="1:9" x14ac:dyDescent="0.35">
      <c r="A120" s="10" t="s">
        <v>491</v>
      </c>
      <c r="B120" s="11" t="s">
        <v>434</v>
      </c>
      <c r="C120" s="2" t="s">
        <v>158</v>
      </c>
      <c r="D120" s="2" t="s">
        <v>159</v>
      </c>
      <c r="E120" s="2" t="s">
        <v>503</v>
      </c>
      <c r="F120" s="42" t="s">
        <v>497</v>
      </c>
      <c r="G120" s="3" t="s">
        <v>16</v>
      </c>
      <c r="H120" s="20" t="s">
        <v>684</v>
      </c>
      <c r="I120" s="10" t="s">
        <v>723</v>
      </c>
    </row>
    <row r="121" spans="1:9" x14ac:dyDescent="0.35">
      <c r="A121" s="10" t="s">
        <v>491</v>
      </c>
      <c r="B121" s="11" t="s">
        <v>435</v>
      </c>
      <c r="C121" s="2" t="s">
        <v>160</v>
      </c>
      <c r="D121" s="2" t="s">
        <v>119</v>
      </c>
      <c r="E121" s="2" t="s">
        <v>503</v>
      </c>
      <c r="F121" s="42" t="s">
        <v>497</v>
      </c>
      <c r="G121" s="3" t="s">
        <v>16</v>
      </c>
      <c r="H121" s="20" t="s">
        <v>684</v>
      </c>
      <c r="I121" s="10" t="s">
        <v>723</v>
      </c>
    </row>
    <row r="122" spans="1:9" x14ac:dyDescent="0.35">
      <c r="A122" s="10" t="s">
        <v>491</v>
      </c>
      <c r="B122" s="11" t="s">
        <v>435</v>
      </c>
      <c r="C122" s="4" t="s">
        <v>160</v>
      </c>
      <c r="D122" s="4" t="s">
        <v>119</v>
      </c>
      <c r="E122" s="4" t="s">
        <v>503</v>
      </c>
      <c r="F122" s="43" t="s">
        <v>497</v>
      </c>
      <c r="G122" s="3" t="s">
        <v>66</v>
      </c>
      <c r="H122" s="20" t="s">
        <v>684</v>
      </c>
      <c r="I122" s="10" t="s">
        <v>723</v>
      </c>
    </row>
    <row r="123" spans="1:9" x14ac:dyDescent="0.35">
      <c r="A123" s="10" t="s">
        <v>491</v>
      </c>
      <c r="B123" s="11" t="s">
        <v>435</v>
      </c>
      <c r="C123" s="5" t="s">
        <v>161</v>
      </c>
      <c r="D123" s="5" t="s">
        <v>111</v>
      </c>
      <c r="E123" s="5" t="s">
        <v>503</v>
      </c>
      <c r="F123" s="41" t="s">
        <v>497</v>
      </c>
      <c r="G123" s="3" t="s">
        <v>28</v>
      </c>
      <c r="H123" s="20" t="s">
        <v>683</v>
      </c>
      <c r="I123" s="10" t="s">
        <v>723</v>
      </c>
    </row>
    <row r="124" spans="1:9" x14ac:dyDescent="0.35">
      <c r="A124" s="10" t="s">
        <v>491</v>
      </c>
      <c r="B124" s="11" t="s">
        <v>435</v>
      </c>
      <c r="C124" s="6" t="s">
        <v>162</v>
      </c>
      <c r="D124" s="6" t="s">
        <v>88</v>
      </c>
      <c r="E124" s="6" t="s">
        <v>503</v>
      </c>
      <c r="F124" s="44" t="s">
        <v>497</v>
      </c>
      <c r="G124" s="3" t="s">
        <v>29</v>
      </c>
      <c r="H124" s="20" t="s">
        <v>685</v>
      </c>
      <c r="I124" s="10" t="s">
        <v>723</v>
      </c>
    </row>
    <row r="125" spans="1:9" x14ac:dyDescent="0.35">
      <c r="A125" s="10" t="s">
        <v>491</v>
      </c>
      <c r="B125" s="11" t="s">
        <v>435</v>
      </c>
      <c r="C125" s="7" t="s">
        <v>163</v>
      </c>
      <c r="D125" s="7" t="s">
        <v>166</v>
      </c>
      <c r="E125" s="7" t="s">
        <v>503</v>
      </c>
      <c r="F125" s="63" t="s">
        <v>497</v>
      </c>
      <c r="G125" s="3" t="s">
        <v>30</v>
      </c>
      <c r="H125" s="20" t="s">
        <v>688</v>
      </c>
      <c r="I125" s="10" t="s">
        <v>723</v>
      </c>
    </row>
    <row r="126" spans="1:9" x14ac:dyDescent="0.35">
      <c r="A126" s="10" t="s">
        <v>491</v>
      </c>
      <c r="B126" s="11" t="s">
        <v>435</v>
      </c>
      <c r="C126" s="3" t="s">
        <v>143</v>
      </c>
      <c r="D126" s="3" t="s">
        <v>146</v>
      </c>
      <c r="E126" s="3" t="s">
        <v>503</v>
      </c>
      <c r="F126" s="3" t="s">
        <v>498</v>
      </c>
      <c r="G126" s="3"/>
      <c r="H126" s="20" t="s">
        <v>685</v>
      </c>
      <c r="I126" s="10" t="s">
        <v>723</v>
      </c>
    </row>
    <row r="127" spans="1:9" x14ac:dyDescent="0.35">
      <c r="A127" s="10" t="s">
        <v>491</v>
      </c>
      <c r="B127" s="11" t="s">
        <v>435</v>
      </c>
      <c r="C127" s="3" t="s">
        <v>164</v>
      </c>
      <c r="D127" s="3" t="s">
        <v>167</v>
      </c>
      <c r="E127" s="3" t="s">
        <v>503</v>
      </c>
      <c r="F127" s="3" t="s">
        <v>498</v>
      </c>
      <c r="G127" s="3"/>
      <c r="H127" s="20" t="s">
        <v>684</v>
      </c>
      <c r="I127" s="10" t="s">
        <v>723</v>
      </c>
    </row>
    <row r="128" spans="1:9" x14ac:dyDescent="0.35">
      <c r="A128" s="10" t="s">
        <v>491</v>
      </c>
      <c r="B128" s="11" t="s">
        <v>435</v>
      </c>
      <c r="C128" s="3" t="s">
        <v>165</v>
      </c>
      <c r="D128" s="3" t="s">
        <v>168</v>
      </c>
      <c r="E128" s="3" t="s">
        <v>503</v>
      </c>
      <c r="F128" s="3" t="s">
        <v>499</v>
      </c>
      <c r="G128" s="3"/>
      <c r="H128" s="20" t="s">
        <v>687</v>
      </c>
      <c r="I128" s="10" t="s">
        <v>723</v>
      </c>
    </row>
    <row r="129" spans="1:9" x14ac:dyDescent="0.35">
      <c r="A129" s="10" t="s">
        <v>491</v>
      </c>
      <c r="B129" s="11" t="s">
        <v>436</v>
      </c>
      <c r="C129" s="2" t="s">
        <v>169</v>
      </c>
      <c r="D129" s="2" t="s">
        <v>171</v>
      </c>
      <c r="E129" s="2" t="s">
        <v>503</v>
      </c>
      <c r="F129" s="42" t="s">
        <v>497</v>
      </c>
      <c r="G129" s="3" t="s">
        <v>56</v>
      </c>
      <c r="H129" s="20" t="s">
        <v>688</v>
      </c>
      <c r="I129" s="10" t="s">
        <v>723</v>
      </c>
    </row>
    <row r="130" spans="1:9" x14ac:dyDescent="0.35">
      <c r="A130" s="10" t="s">
        <v>491</v>
      </c>
      <c r="B130" s="11" t="s">
        <v>436</v>
      </c>
      <c r="C130" s="4" t="s">
        <v>124</v>
      </c>
      <c r="D130" s="4" t="s">
        <v>46</v>
      </c>
      <c r="E130" s="4" t="s">
        <v>503</v>
      </c>
      <c r="F130" s="43" t="s">
        <v>497</v>
      </c>
      <c r="G130" s="3" t="s">
        <v>28</v>
      </c>
      <c r="H130" s="20" t="s">
        <v>684</v>
      </c>
      <c r="I130" s="10" t="s">
        <v>723</v>
      </c>
    </row>
    <row r="131" spans="1:9" x14ac:dyDescent="0.35">
      <c r="A131" s="10" t="s">
        <v>491</v>
      </c>
      <c r="B131" s="11" t="s">
        <v>436</v>
      </c>
      <c r="C131" s="3" t="s">
        <v>170</v>
      </c>
      <c r="D131" s="26" t="s">
        <v>694</v>
      </c>
      <c r="E131" s="3" t="s">
        <v>503</v>
      </c>
      <c r="F131" s="3" t="s">
        <v>498</v>
      </c>
      <c r="G131" s="3"/>
      <c r="H131" s="20" t="s">
        <v>684</v>
      </c>
      <c r="I131" s="10" t="s">
        <v>723</v>
      </c>
    </row>
    <row r="132" spans="1:9" x14ac:dyDescent="0.35">
      <c r="A132" s="10" t="s">
        <v>491</v>
      </c>
      <c r="B132" s="11" t="s">
        <v>436</v>
      </c>
      <c r="C132" s="3" t="s">
        <v>150</v>
      </c>
      <c r="D132" s="3" t="s">
        <v>20</v>
      </c>
      <c r="E132" s="3" t="s">
        <v>503</v>
      </c>
      <c r="F132" s="3" t="s">
        <v>498</v>
      </c>
      <c r="G132" s="3"/>
      <c r="H132" s="20" t="s">
        <v>684</v>
      </c>
      <c r="I132" s="10" t="s">
        <v>723</v>
      </c>
    </row>
    <row r="133" spans="1:9" x14ac:dyDescent="0.35">
      <c r="A133" s="10" t="s">
        <v>491</v>
      </c>
      <c r="B133" s="11" t="s">
        <v>436</v>
      </c>
      <c r="C133" s="3" t="s">
        <v>151</v>
      </c>
      <c r="D133" s="3" t="s">
        <v>69</v>
      </c>
      <c r="E133" s="3" t="s">
        <v>503</v>
      </c>
      <c r="F133" s="3" t="s">
        <v>499</v>
      </c>
      <c r="G133" s="3"/>
      <c r="H133" s="20" t="s">
        <v>688</v>
      </c>
      <c r="I133" s="10" t="s">
        <v>723</v>
      </c>
    </row>
    <row r="134" spans="1:9" x14ac:dyDescent="0.35">
      <c r="A134" s="10" t="s">
        <v>491</v>
      </c>
      <c r="B134" s="11" t="s">
        <v>437</v>
      </c>
      <c r="C134" s="2" t="s">
        <v>172</v>
      </c>
      <c r="D134" s="2" t="s">
        <v>108</v>
      </c>
      <c r="E134" s="2" t="s">
        <v>503</v>
      </c>
      <c r="F134" s="42" t="s">
        <v>497</v>
      </c>
      <c r="G134" s="3" t="s">
        <v>27</v>
      </c>
      <c r="H134" s="20" t="s">
        <v>683</v>
      </c>
      <c r="I134" s="10" t="s">
        <v>723</v>
      </c>
    </row>
    <row r="135" spans="1:9" x14ac:dyDescent="0.35">
      <c r="A135" s="10" t="s">
        <v>491</v>
      </c>
      <c r="B135" s="11" t="s">
        <v>438</v>
      </c>
      <c r="C135" s="2" t="s">
        <v>173</v>
      </c>
      <c r="D135" s="2" t="s">
        <v>177</v>
      </c>
      <c r="E135" s="2" t="s">
        <v>503</v>
      </c>
      <c r="F135" s="42" t="s">
        <v>497</v>
      </c>
      <c r="G135" s="3" t="s">
        <v>29</v>
      </c>
      <c r="H135" s="20" t="s">
        <v>686</v>
      </c>
      <c r="I135" s="10" t="s">
        <v>723</v>
      </c>
    </row>
    <row r="136" spans="1:9" x14ac:dyDescent="0.35">
      <c r="A136" s="10" t="s">
        <v>491</v>
      </c>
      <c r="B136" s="11" t="s">
        <v>438</v>
      </c>
      <c r="C136" s="4" t="s">
        <v>174</v>
      </c>
      <c r="D136" s="4" t="s">
        <v>178</v>
      </c>
      <c r="E136" s="4" t="s">
        <v>504</v>
      </c>
      <c r="F136" s="43" t="s">
        <v>497</v>
      </c>
      <c r="G136" s="3" t="s">
        <v>30</v>
      </c>
      <c r="H136" s="20" t="s">
        <v>688</v>
      </c>
      <c r="I136" s="10" t="s">
        <v>723</v>
      </c>
    </row>
    <row r="137" spans="1:9" x14ac:dyDescent="0.35">
      <c r="A137" s="10" t="s">
        <v>491</v>
      </c>
      <c r="B137" s="11" t="s">
        <v>438</v>
      </c>
      <c r="C137" s="3" t="s">
        <v>175</v>
      </c>
      <c r="D137" s="3" t="s">
        <v>54</v>
      </c>
      <c r="E137" s="3" t="s">
        <v>503</v>
      </c>
      <c r="F137" s="3" t="s">
        <v>499</v>
      </c>
      <c r="G137" s="3"/>
      <c r="H137" s="20" t="s">
        <v>684</v>
      </c>
      <c r="I137" s="10" t="s">
        <v>723</v>
      </c>
    </row>
    <row r="138" spans="1:9" x14ac:dyDescent="0.35">
      <c r="A138" s="10" t="s">
        <v>491</v>
      </c>
      <c r="B138" s="11" t="s">
        <v>438</v>
      </c>
      <c r="C138" s="3" t="s">
        <v>176</v>
      </c>
      <c r="D138" s="3" t="s">
        <v>97</v>
      </c>
      <c r="E138" s="3" t="s">
        <v>503</v>
      </c>
      <c r="F138" s="3" t="s">
        <v>498</v>
      </c>
      <c r="G138" s="3"/>
      <c r="H138" s="20" t="s">
        <v>686</v>
      </c>
      <c r="I138" s="10" t="s">
        <v>723</v>
      </c>
    </row>
    <row r="139" spans="1:9" x14ac:dyDescent="0.35">
      <c r="A139" s="10" t="s">
        <v>491</v>
      </c>
      <c r="B139" s="11" t="s">
        <v>439</v>
      </c>
      <c r="C139" s="2" t="s">
        <v>179</v>
      </c>
      <c r="D139" s="2" t="s">
        <v>94</v>
      </c>
      <c r="E139" s="2" t="s">
        <v>503</v>
      </c>
      <c r="F139" s="42" t="s">
        <v>497</v>
      </c>
      <c r="G139" s="3" t="s">
        <v>16</v>
      </c>
      <c r="H139" s="20" t="s">
        <v>690</v>
      </c>
      <c r="I139" s="10" t="s">
        <v>723</v>
      </c>
    </row>
    <row r="140" spans="1:9" x14ac:dyDescent="0.35">
      <c r="A140" s="10" t="s">
        <v>491</v>
      </c>
      <c r="B140" s="11" t="s">
        <v>439</v>
      </c>
      <c r="C140" s="4" t="s">
        <v>180</v>
      </c>
      <c r="D140" s="4" t="s">
        <v>45</v>
      </c>
      <c r="E140" s="4" t="s">
        <v>503</v>
      </c>
      <c r="F140" s="43" t="s">
        <v>497</v>
      </c>
      <c r="G140" s="3" t="s">
        <v>66</v>
      </c>
      <c r="H140" s="20" t="s">
        <v>684</v>
      </c>
      <c r="I140" s="10" t="s">
        <v>723</v>
      </c>
    </row>
    <row r="141" spans="1:9" x14ac:dyDescent="0.35">
      <c r="A141" s="10" t="s">
        <v>491</v>
      </c>
      <c r="B141" s="11" t="s">
        <v>440</v>
      </c>
      <c r="C141" s="2" t="s">
        <v>181</v>
      </c>
      <c r="D141" s="2" t="s">
        <v>45</v>
      </c>
      <c r="E141" s="2" t="s">
        <v>503</v>
      </c>
      <c r="F141" s="42" t="s">
        <v>497</v>
      </c>
      <c r="G141" s="3" t="s">
        <v>16</v>
      </c>
      <c r="H141" s="20" t="s">
        <v>683</v>
      </c>
      <c r="I141" s="10" t="s">
        <v>723</v>
      </c>
    </row>
    <row r="142" spans="1:9" x14ac:dyDescent="0.35">
      <c r="A142" s="10" t="s">
        <v>491</v>
      </c>
      <c r="B142" s="11" t="s">
        <v>441</v>
      </c>
      <c r="C142" s="2" t="s">
        <v>182</v>
      </c>
      <c r="D142" s="2" t="s">
        <v>184</v>
      </c>
      <c r="E142" s="2" t="s">
        <v>503</v>
      </c>
      <c r="F142" s="42" t="s">
        <v>497</v>
      </c>
      <c r="G142" s="3" t="s">
        <v>16</v>
      </c>
      <c r="H142" s="20" t="s">
        <v>683</v>
      </c>
      <c r="I142" s="10" t="s">
        <v>723</v>
      </c>
    </row>
    <row r="143" spans="1:9" x14ac:dyDescent="0.35">
      <c r="A143" s="10" t="s">
        <v>491</v>
      </c>
      <c r="B143" s="11" t="s">
        <v>441</v>
      </c>
      <c r="C143" s="3" t="s">
        <v>183</v>
      </c>
      <c r="D143" s="3" t="s">
        <v>185</v>
      </c>
      <c r="E143" s="3" t="s">
        <v>503</v>
      </c>
      <c r="F143" s="3" t="s">
        <v>499</v>
      </c>
      <c r="G143" s="3"/>
      <c r="H143" s="20" t="s">
        <v>690</v>
      </c>
      <c r="I143" s="10" t="s">
        <v>723</v>
      </c>
    </row>
    <row r="144" spans="1:9" x14ac:dyDescent="0.35">
      <c r="A144" s="10" t="s">
        <v>491</v>
      </c>
      <c r="B144" s="11" t="s">
        <v>442</v>
      </c>
      <c r="C144" s="2" t="s">
        <v>98</v>
      </c>
      <c r="D144" s="2" t="s">
        <v>20</v>
      </c>
      <c r="E144" s="2" t="s">
        <v>503</v>
      </c>
      <c r="F144" s="42" t="s">
        <v>497</v>
      </c>
      <c r="G144" s="3" t="s">
        <v>28</v>
      </c>
      <c r="H144" s="20" t="s">
        <v>683</v>
      </c>
      <c r="I144" s="10" t="s">
        <v>723</v>
      </c>
    </row>
    <row r="145" spans="1:10" x14ac:dyDescent="0.35">
      <c r="A145" s="10" t="s">
        <v>491</v>
      </c>
      <c r="B145" s="11" t="s">
        <v>442</v>
      </c>
      <c r="C145" s="4" t="s">
        <v>186</v>
      </c>
      <c r="D145" s="4" t="s">
        <v>45</v>
      </c>
      <c r="E145" s="4" t="s">
        <v>503</v>
      </c>
      <c r="F145" s="43" t="s">
        <v>497</v>
      </c>
      <c r="G145" s="3" t="s">
        <v>29</v>
      </c>
      <c r="H145" s="20" t="s">
        <v>683</v>
      </c>
      <c r="I145" s="10" t="s">
        <v>723</v>
      </c>
    </row>
    <row r="146" spans="1:10" x14ac:dyDescent="0.35">
      <c r="A146" s="10" t="s">
        <v>491</v>
      </c>
      <c r="B146" s="11" t="s">
        <v>442</v>
      </c>
      <c r="C146" s="5" t="s">
        <v>187</v>
      </c>
      <c r="D146" s="5" t="s">
        <v>189</v>
      </c>
      <c r="E146" s="5" t="s">
        <v>504</v>
      </c>
      <c r="F146" s="41" t="s">
        <v>497</v>
      </c>
      <c r="G146" s="3" t="s">
        <v>30</v>
      </c>
      <c r="H146" s="20" t="s">
        <v>683</v>
      </c>
      <c r="I146" s="10" t="s">
        <v>723</v>
      </c>
    </row>
    <row r="147" spans="1:10" x14ac:dyDescent="0.35">
      <c r="A147" s="10" t="s">
        <v>491</v>
      </c>
      <c r="B147" s="11" t="s">
        <v>442</v>
      </c>
      <c r="C147" s="3" t="s">
        <v>187</v>
      </c>
      <c r="D147" s="3" t="s">
        <v>7</v>
      </c>
      <c r="E147" s="3" t="s">
        <v>503</v>
      </c>
      <c r="F147" s="3" t="s">
        <v>498</v>
      </c>
      <c r="G147" s="3"/>
      <c r="H147" s="20" t="s">
        <v>683</v>
      </c>
      <c r="I147" s="10" t="s">
        <v>723</v>
      </c>
    </row>
    <row r="148" spans="1:10" x14ac:dyDescent="0.35">
      <c r="A148" s="10" t="s">
        <v>491</v>
      </c>
      <c r="B148" s="11" t="s">
        <v>442</v>
      </c>
      <c r="C148" s="3" t="s">
        <v>188</v>
      </c>
      <c r="D148" s="3" t="s">
        <v>190</v>
      </c>
      <c r="E148" s="3" t="s">
        <v>503</v>
      </c>
      <c r="F148" s="3" t="s">
        <v>498</v>
      </c>
      <c r="G148" s="3"/>
      <c r="H148" s="20" t="s">
        <v>686</v>
      </c>
      <c r="I148" s="10" t="s">
        <v>723</v>
      </c>
    </row>
    <row r="149" spans="1:10" s="1" customFormat="1" x14ac:dyDescent="0.35">
      <c r="A149" s="20" t="s">
        <v>491</v>
      </c>
      <c r="B149" s="29" t="s">
        <v>442</v>
      </c>
      <c r="C149" s="26" t="s">
        <v>51</v>
      </c>
      <c r="D149" s="26" t="s">
        <v>177</v>
      </c>
      <c r="E149" s="26" t="s">
        <v>503</v>
      </c>
      <c r="F149" s="3" t="s">
        <v>499</v>
      </c>
      <c r="G149" s="3"/>
      <c r="H149" s="20" t="s">
        <v>685</v>
      </c>
      <c r="I149" s="10" t="s">
        <v>723</v>
      </c>
    </row>
    <row r="150" spans="1:10" x14ac:dyDescent="0.35">
      <c r="A150" s="10" t="s">
        <v>491</v>
      </c>
      <c r="B150" s="11" t="s">
        <v>443</v>
      </c>
      <c r="C150" s="2" t="s">
        <v>191</v>
      </c>
      <c r="D150" s="2" t="s">
        <v>134</v>
      </c>
      <c r="E150" s="2" t="s">
        <v>503</v>
      </c>
      <c r="F150" s="42" t="s">
        <v>497</v>
      </c>
      <c r="G150" s="3" t="s">
        <v>27</v>
      </c>
      <c r="H150" s="20" t="s">
        <v>690</v>
      </c>
      <c r="I150" s="10" t="s">
        <v>723</v>
      </c>
    </row>
    <row r="151" spans="1:10" x14ac:dyDescent="0.35">
      <c r="A151" s="10" t="s">
        <v>491</v>
      </c>
      <c r="B151" s="11" t="s">
        <v>443</v>
      </c>
      <c r="C151" s="3" t="s">
        <v>193</v>
      </c>
      <c r="D151" s="3" t="s">
        <v>26</v>
      </c>
      <c r="E151" s="3" t="s">
        <v>503</v>
      </c>
      <c r="F151" s="3" t="s">
        <v>498</v>
      </c>
      <c r="G151" s="3"/>
      <c r="H151" s="20" t="s">
        <v>683</v>
      </c>
      <c r="I151" s="10" t="s">
        <v>723</v>
      </c>
    </row>
    <row r="152" spans="1:10" x14ac:dyDescent="0.35">
      <c r="A152" s="10" t="s">
        <v>491</v>
      </c>
      <c r="B152" s="11" t="s">
        <v>444</v>
      </c>
      <c r="C152" s="2" t="s">
        <v>192</v>
      </c>
      <c r="D152" s="2" t="s">
        <v>133</v>
      </c>
      <c r="E152" s="2" t="s">
        <v>503</v>
      </c>
      <c r="F152" s="42" t="s">
        <v>497</v>
      </c>
      <c r="G152" s="3" t="s">
        <v>66</v>
      </c>
      <c r="I152" s="10" t="s">
        <v>724</v>
      </c>
      <c r="J152" s="28" t="s">
        <v>695</v>
      </c>
    </row>
    <row r="153" spans="1:10" x14ac:dyDescent="0.35">
      <c r="A153" s="10" t="s">
        <v>491</v>
      </c>
      <c r="B153" s="11" t="s">
        <v>445</v>
      </c>
      <c r="C153" s="2" t="s">
        <v>194</v>
      </c>
      <c r="D153" s="2" t="s">
        <v>201</v>
      </c>
      <c r="E153" s="2" t="s">
        <v>503</v>
      </c>
      <c r="F153" s="42" t="s">
        <v>497</v>
      </c>
      <c r="G153" s="3" t="s">
        <v>56</v>
      </c>
      <c r="H153" s="20" t="s">
        <v>688</v>
      </c>
      <c r="I153" s="10" t="s">
        <v>723</v>
      </c>
    </row>
    <row r="154" spans="1:10" x14ac:dyDescent="0.35">
      <c r="A154" s="10" t="s">
        <v>491</v>
      </c>
      <c r="B154" s="11" t="s">
        <v>445</v>
      </c>
      <c r="C154" s="4" t="s">
        <v>194</v>
      </c>
      <c r="D154" s="4" t="s">
        <v>202</v>
      </c>
      <c r="E154" s="4" t="s">
        <v>503</v>
      </c>
      <c r="F154" s="43" t="s">
        <v>497</v>
      </c>
      <c r="G154" s="3" t="s">
        <v>66</v>
      </c>
      <c r="H154" s="20" t="s">
        <v>688</v>
      </c>
      <c r="I154" s="10" t="s">
        <v>723</v>
      </c>
    </row>
    <row r="155" spans="1:10" x14ac:dyDescent="0.35">
      <c r="A155" s="10" t="s">
        <v>491</v>
      </c>
      <c r="B155" s="11" t="s">
        <v>445</v>
      </c>
      <c r="C155" s="5" t="s">
        <v>195</v>
      </c>
      <c r="D155" s="5" t="s">
        <v>203</v>
      </c>
      <c r="E155" s="5" t="s">
        <v>503</v>
      </c>
      <c r="F155" s="41" t="s">
        <v>497</v>
      </c>
      <c r="G155" s="3" t="s">
        <v>28</v>
      </c>
      <c r="H155" s="20" t="s">
        <v>688</v>
      </c>
      <c r="I155" s="10" t="s">
        <v>723</v>
      </c>
    </row>
    <row r="156" spans="1:10" x14ac:dyDescent="0.35">
      <c r="A156" s="10" t="s">
        <v>491</v>
      </c>
      <c r="B156" s="11" t="s">
        <v>445</v>
      </c>
      <c r="C156" s="6" t="s">
        <v>196</v>
      </c>
      <c r="D156" s="6" t="s">
        <v>47</v>
      </c>
      <c r="E156" s="6" t="s">
        <v>503</v>
      </c>
      <c r="F156" s="44" t="s">
        <v>497</v>
      </c>
      <c r="G156" s="3" t="s">
        <v>29</v>
      </c>
      <c r="H156" s="20" t="s">
        <v>685</v>
      </c>
      <c r="I156" s="10" t="s">
        <v>723</v>
      </c>
    </row>
    <row r="157" spans="1:10" x14ac:dyDescent="0.35">
      <c r="A157" s="10" t="s">
        <v>491</v>
      </c>
      <c r="B157" s="11" t="s">
        <v>445</v>
      </c>
      <c r="C157" s="14" t="s">
        <v>197</v>
      </c>
      <c r="D157" s="14" t="s">
        <v>204</v>
      </c>
      <c r="E157" s="14" t="s">
        <v>503</v>
      </c>
      <c r="F157" s="51" t="s">
        <v>497</v>
      </c>
      <c r="G157" s="3" t="s">
        <v>30</v>
      </c>
      <c r="H157" s="20" t="s">
        <v>684</v>
      </c>
      <c r="I157" s="10" t="s">
        <v>723</v>
      </c>
    </row>
    <row r="158" spans="1:10" x14ac:dyDescent="0.35">
      <c r="A158" s="10" t="s">
        <v>491</v>
      </c>
      <c r="B158" s="11" t="s">
        <v>445</v>
      </c>
      <c r="C158" s="3" t="s">
        <v>198</v>
      </c>
      <c r="D158" s="3" t="s">
        <v>205</v>
      </c>
      <c r="E158" s="3" t="s">
        <v>503</v>
      </c>
      <c r="F158" s="3" t="s">
        <v>498</v>
      </c>
      <c r="G158" s="3"/>
      <c r="H158" s="20" t="s">
        <v>690</v>
      </c>
      <c r="I158" s="10" t="s">
        <v>723</v>
      </c>
    </row>
    <row r="159" spans="1:10" x14ac:dyDescent="0.35">
      <c r="A159" s="10" t="s">
        <v>491</v>
      </c>
      <c r="B159" s="11" t="s">
        <v>445</v>
      </c>
      <c r="C159" s="3" t="s">
        <v>199</v>
      </c>
      <c r="D159" s="3" t="s">
        <v>88</v>
      </c>
      <c r="E159" s="3" t="s">
        <v>503</v>
      </c>
      <c r="F159" s="3" t="s">
        <v>498</v>
      </c>
      <c r="G159" s="3"/>
      <c r="H159" s="20" t="s">
        <v>690</v>
      </c>
      <c r="I159" s="10" t="s">
        <v>723</v>
      </c>
    </row>
    <row r="160" spans="1:10" x14ac:dyDescent="0.35">
      <c r="A160" s="10" t="s">
        <v>491</v>
      </c>
      <c r="B160" s="11" t="s">
        <v>445</v>
      </c>
      <c r="C160" s="3" t="s">
        <v>200</v>
      </c>
      <c r="D160" s="3" t="s">
        <v>105</v>
      </c>
      <c r="E160" s="3" t="s">
        <v>503</v>
      </c>
      <c r="F160" s="3" t="s">
        <v>498</v>
      </c>
      <c r="G160" s="3"/>
      <c r="H160" s="20" t="s">
        <v>683</v>
      </c>
      <c r="I160" s="10" t="s">
        <v>723</v>
      </c>
    </row>
    <row r="161" spans="1:9" x14ac:dyDescent="0.35">
      <c r="A161" s="10" t="s">
        <v>491</v>
      </c>
      <c r="B161" s="11" t="s">
        <v>445</v>
      </c>
      <c r="C161" s="8" t="s">
        <v>59</v>
      </c>
      <c r="D161" s="8" t="s">
        <v>206</v>
      </c>
      <c r="E161" s="8" t="s">
        <v>503</v>
      </c>
      <c r="F161" s="8" t="s">
        <v>499</v>
      </c>
      <c r="G161" s="8"/>
      <c r="H161" s="20" t="s">
        <v>684</v>
      </c>
      <c r="I161" s="10" t="s">
        <v>723</v>
      </c>
    </row>
    <row r="162" spans="1:9" x14ac:dyDescent="0.35">
      <c r="A162" s="10" t="s">
        <v>491</v>
      </c>
      <c r="B162" s="11" t="s">
        <v>446</v>
      </c>
      <c r="C162" s="2" t="s">
        <v>35</v>
      </c>
      <c r="D162" s="2" t="s">
        <v>40</v>
      </c>
      <c r="E162" s="2" t="s">
        <v>503</v>
      </c>
      <c r="F162" s="42" t="s">
        <v>497</v>
      </c>
      <c r="G162" s="3" t="s">
        <v>16</v>
      </c>
      <c r="H162" s="20" t="s">
        <v>688</v>
      </c>
      <c r="I162" s="10" t="s">
        <v>723</v>
      </c>
    </row>
    <row r="163" spans="1:9" x14ac:dyDescent="0.35">
      <c r="A163" s="10" t="s">
        <v>491</v>
      </c>
      <c r="B163" s="11" t="s">
        <v>446</v>
      </c>
      <c r="C163" s="3" t="s">
        <v>207</v>
      </c>
      <c r="D163" s="3" t="s">
        <v>208</v>
      </c>
      <c r="E163" s="3" t="s">
        <v>504</v>
      </c>
      <c r="F163" s="3" t="s">
        <v>498</v>
      </c>
      <c r="G163" s="3"/>
      <c r="H163" s="20" t="s">
        <v>686</v>
      </c>
      <c r="I163" s="10" t="s">
        <v>723</v>
      </c>
    </row>
    <row r="164" spans="1:9" x14ac:dyDescent="0.35">
      <c r="A164" s="10" t="s">
        <v>491</v>
      </c>
      <c r="B164" s="11" t="s">
        <v>447</v>
      </c>
      <c r="C164" s="2" t="s">
        <v>209</v>
      </c>
      <c r="D164" s="2" t="s">
        <v>94</v>
      </c>
      <c r="E164" s="2" t="s">
        <v>503</v>
      </c>
      <c r="F164" s="42" t="s">
        <v>497</v>
      </c>
      <c r="G164" s="3" t="s">
        <v>16</v>
      </c>
      <c r="H164" s="20" t="s">
        <v>688</v>
      </c>
      <c r="I164" s="10" t="s">
        <v>723</v>
      </c>
    </row>
    <row r="165" spans="1:9" x14ac:dyDescent="0.35">
      <c r="A165" s="10" t="s">
        <v>491</v>
      </c>
      <c r="B165" s="11" t="s">
        <v>447</v>
      </c>
      <c r="C165" s="3" t="s">
        <v>210</v>
      </c>
      <c r="D165" s="3" t="s">
        <v>98</v>
      </c>
      <c r="E165" s="3" t="s">
        <v>503</v>
      </c>
      <c r="F165" s="3" t="s">
        <v>498</v>
      </c>
      <c r="G165" s="3"/>
      <c r="H165" s="20" t="s">
        <v>690</v>
      </c>
      <c r="I165" s="10" t="s">
        <v>723</v>
      </c>
    </row>
    <row r="166" spans="1:9" x14ac:dyDescent="0.35">
      <c r="A166" s="10" t="s">
        <v>491</v>
      </c>
      <c r="B166" s="11" t="s">
        <v>447</v>
      </c>
      <c r="C166" s="3" t="s">
        <v>211</v>
      </c>
      <c r="D166" s="3" t="s">
        <v>26</v>
      </c>
      <c r="E166" s="3" t="s">
        <v>503</v>
      </c>
      <c r="F166" s="3" t="s">
        <v>498</v>
      </c>
      <c r="G166" s="3"/>
      <c r="H166" s="20" t="s">
        <v>690</v>
      </c>
      <c r="I166" s="10" t="s">
        <v>723</v>
      </c>
    </row>
    <row r="167" spans="1:9" x14ac:dyDescent="0.35">
      <c r="A167" s="10" t="s">
        <v>491</v>
      </c>
      <c r="B167" s="11" t="s">
        <v>447</v>
      </c>
      <c r="C167" s="3" t="s">
        <v>212</v>
      </c>
      <c r="D167" s="3" t="s">
        <v>114</v>
      </c>
      <c r="E167" s="3" t="s">
        <v>503</v>
      </c>
      <c r="F167" s="3" t="s">
        <v>499</v>
      </c>
      <c r="G167" s="3"/>
      <c r="H167" s="20" t="s">
        <v>685</v>
      </c>
      <c r="I167" s="10" t="s">
        <v>723</v>
      </c>
    </row>
    <row r="168" spans="1:9" x14ac:dyDescent="0.35">
      <c r="A168" s="10" t="s">
        <v>491</v>
      </c>
      <c r="B168" s="11" t="s">
        <v>448</v>
      </c>
      <c r="C168" s="2" t="s">
        <v>213</v>
      </c>
      <c r="D168" s="2" t="s">
        <v>69</v>
      </c>
      <c r="E168" s="2" t="s">
        <v>503</v>
      </c>
      <c r="F168" s="42" t="s">
        <v>497</v>
      </c>
      <c r="G168" s="3" t="s">
        <v>56</v>
      </c>
      <c r="H168" s="20" t="s">
        <v>687</v>
      </c>
      <c r="I168" s="10" t="s">
        <v>723</v>
      </c>
    </row>
    <row r="169" spans="1:9" x14ac:dyDescent="0.35">
      <c r="A169" s="10" t="s">
        <v>491</v>
      </c>
      <c r="B169" s="11" t="s">
        <v>448</v>
      </c>
      <c r="C169" s="4" t="s">
        <v>214</v>
      </c>
      <c r="D169" s="4" t="s">
        <v>17</v>
      </c>
      <c r="E169" s="4" t="s">
        <v>503</v>
      </c>
      <c r="F169" s="43" t="s">
        <v>497</v>
      </c>
      <c r="G169" s="3" t="s">
        <v>16</v>
      </c>
      <c r="H169" s="20" t="s">
        <v>683</v>
      </c>
      <c r="I169" s="10" t="s">
        <v>723</v>
      </c>
    </row>
    <row r="170" spans="1:9" x14ac:dyDescent="0.35">
      <c r="A170" s="10" t="s">
        <v>491</v>
      </c>
      <c r="B170" s="11" t="s">
        <v>448</v>
      </c>
      <c r="C170" s="5" t="s">
        <v>215</v>
      </c>
      <c r="D170" s="5" t="s">
        <v>218</v>
      </c>
      <c r="E170" s="5" t="s">
        <v>503</v>
      </c>
      <c r="F170" s="41" t="s">
        <v>497</v>
      </c>
      <c r="G170" s="3" t="s">
        <v>28</v>
      </c>
      <c r="H170" s="20" t="s">
        <v>684</v>
      </c>
      <c r="I170" s="10" t="s">
        <v>723</v>
      </c>
    </row>
    <row r="171" spans="1:9" x14ac:dyDescent="0.35">
      <c r="A171" s="10" t="s">
        <v>491</v>
      </c>
      <c r="B171" s="11" t="s">
        <v>448</v>
      </c>
      <c r="C171" s="15" t="s">
        <v>215</v>
      </c>
      <c r="D171" s="6" t="s">
        <v>218</v>
      </c>
      <c r="E171" s="6" t="s">
        <v>503</v>
      </c>
      <c r="F171" s="44" t="s">
        <v>497</v>
      </c>
      <c r="G171" s="3" t="s">
        <v>29</v>
      </c>
      <c r="H171" s="20" t="s">
        <v>684</v>
      </c>
      <c r="I171" s="10" t="s">
        <v>723</v>
      </c>
    </row>
    <row r="172" spans="1:9" x14ac:dyDescent="0.35">
      <c r="A172" s="10" t="s">
        <v>491</v>
      </c>
      <c r="B172" s="11" t="s">
        <v>448</v>
      </c>
      <c r="C172" s="3" t="s">
        <v>216</v>
      </c>
      <c r="D172" s="3" t="s">
        <v>219</v>
      </c>
      <c r="E172" s="3" t="s">
        <v>503</v>
      </c>
      <c r="F172" s="3" t="s">
        <v>499</v>
      </c>
      <c r="G172" s="3"/>
      <c r="H172" s="20" t="s">
        <v>684</v>
      </c>
      <c r="I172" s="10" t="s">
        <v>723</v>
      </c>
    </row>
    <row r="173" spans="1:9" x14ac:dyDescent="0.35">
      <c r="A173" s="10" t="s">
        <v>491</v>
      </c>
      <c r="B173" s="11" t="s">
        <v>448</v>
      </c>
      <c r="C173" s="3" t="s">
        <v>217</v>
      </c>
      <c r="D173" s="3" t="s">
        <v>120</v>
      </c>
      <c r="E173" s="3" t="s">
        <v>503</v>
      </c>
      <c r="F173" s="13" t="s">
        <v>498</v>
      </c>
      <c r="G173" s="3"/>
      <c r="H173" s="20" t="s">
        <v>686</v>
      </c>
      <c r="I173" s="10" t="s">
        <v>723</v>
      </c>
    </row>
    <row r="174" spans="1:9" x14ac:dyDescent="0.35">
      <c r="A174" s="10" t="s">
        <v>491</v>
      </c>
      <c r="B174" s="11" t="s">
        <v>449</v>
      </c>
      <c r="C174" s="2" t="s">
        <v>220</v>
      </c>
      <c r="D174" s="2" t="s">
        <v>120</v>
      </c>
      <c r="E174" s="2" t="s">
        <v>503</v>
      </c>
      <c r="F174" s="42" t="s">
        <v>497</v>
      </c>
      <c r="G174" s="3" t="s">
        <v>16</v>
      </c>
      <c r="H174" s="20" t="s">
        <v>683</v>
      </c>
      <c r="I174" s="10" t="s">
        <v>723</v>
      </c>
    </row>
    <row r="175" spans="1:9" x14ac:dyDescent="0.35">
      <c r="A175" s="10" t="s">
        <v>491</v>
      </c>
      <c r="B175" s="11" t="s">
        <v>449</v>
      </c>
      <c r="C175" s="3" t="s">
        <v>221</v>
      </c>
      <c r="D175" s="3" t="s">
        <v>46</v>
      </c>
      <c r="E175" s="3" t="s">
        <v>503</v>
      </c>
      <c r="F175" s="3" t="s">
        <v>499</v>
      </c>
      <c r="G175" s="3"/>
      <c r="H175" s="20" t="s">
        <v>690</v>
      </c>
      <c r="I175" s="10" t="s">
        <v>723</v>
      </c>
    </row>
    <row r="176" spans="1:9" x14ac:dyDescent="0.35">
      <c r="A176" s="10" t="s">
        <v>491</v>
      </c>
      <c r="B176" s="11" t="s">
        <v>449</v>
      </c>
      <c r="C176" s="3" t="s">
        <v>222</v>
      </c>
      <c r="D176" s="3" t="s">
        <v>223</v>
      </c>
      <c r="E176" s="3" t="s">
        <v>503</v>
      </c>
      <c r="F176" s="3" t="s">
        <v>498</v>
      </c>
      <c r="G176" s="3"/>
      <c r="H176" s="20" t="s">
        <v>683</v>
      </c>
      <c r="I176" s="10" t="s">
        <v>723</v>
      </c>
    </row>
    <row r="177" spans="1:10" x14ac:dyDescent="0.35">
      <c r="A177" s="10" t="s">
        <v>491</v>
      </c>
      <c r="B177" s="11" t="s">
        <v>450</v>
      </c>
      <c r="C177" s="2" t="s">
        <v>224</v>
      </c>
      <c r="D177" s="2" t="s">
        <v>120</v>
      </c>
      <c r="E177" s="2" t="s">
        <v>503</v>
      </c>
      <c r="F177" s="42" t="s">
        <v>497</v>
      </c>
      <c r="G177" s="3" t="s">
        <v>27</v>
      </c>
      <c r="H177" s="20" t="s">
        <v>690</v>
      </c>
      <c r="I177" s="10" t="s">
        <v>723</v>
      </c>
    </row>
    <row r="178" spans="1:10" x14ac:dyDescent="0.35">
      <c r="A178" s="10" t="s">
        <v>491</v>
      </c>
      <c r="B178" s="11" t="s">
        <v>451</v>
      </c>
      <c r="C178" s="2" t="s">
        <v>225</v>
      </c>
      <c r="D178" s="2" t="s">
        <v>226</v>
      </c>
      <c r="E178" s="2" t="s">
        <v>503</v>
      </c>
      <c r="F178" s="42" t="s">
        <v>497</v>
      </c>
      <c r="G178" s="3" t="s">
        <v>16</v>
      </c>
      <c r="H178" s="20" t="s">
        <v>683</v>
      </c>
      <c r="I178" s="10" t="s">
        <v>723</v>
      </c>
    </row>
    <row r="179" spans="1:10" x14ac:dyDescent="0.35">
      <c r="A179" s="10" t="s">
        <v>491</v>
      </c>
      <c r="B179" s="11" t="s">
        <v>451</v>
      </c>
      <c r="C179" s="4" t="s">
        <v>225</v>
      </c>
      <c r="D179" s="4" t="s">
        <v>69</v>
      </c>
      <c r="E179" s="4" t="s">
        <v>503</v>
      </c>
      <c r="F179" s="43" t="s">
        <v>497</v>
      </c>
      <c r="G179" s="3" t="s">
        <v>28</v>
      </c>
      <c r="H179" s="20" t="s">
        <v>686</v>
      </c>
      <c r="I179" s="10" t="s">
        <v>723</v>
      </c>
    </row>
    <row r="180" spans="1:10" s="1" customFormat="1" x14ac:dyDescent="0.35">
      <c r="A180" s="20" t="s">
        <v>491</v>
      </c>
      <c r="B180" s="29" t="s">
        <v>451</v>
      </c>
      <c r="C180" s="31" t="s">
        <v>696</v>
      </c>
      <c r="D180" s="31" t="s">
        <v>697</v>
      </c>
      <c r="E180" s="31" t="s">
        <v>503</v>
      </c>
      <c r="F180" s="30" t="s">
        <v>498</v>
      </c>
      <c r="G180" s="3"/>
      <c r="H180" s="20" t="s">
        <v>683</v>
      </c>
      <c r="I180" s="10" t="s">
        <v>723</v>
      </c>
    </row>
    <row r="181" spans="1:10" x14ac:dyDescent="0.35">
      <c r="A181" s="10" t="s">
        <v>491</v>
      </c>
      <c r="B181" s="11" t="s">
        <v>452</v>
      </c>
      <c r="C181" s="2" t="s">
        <v>227</v>
      </c>
      <c r="D181" s="2" t="s">
        <v>156</v>
      </c>
      <c r="E181" s="2" t="s">
        <v>503</v>
      </c>
      <c r="F181" s="42" t="s">
        <v>497</v>
      </c>
      <c r="G181" s="3" t="s">
        <v>16</v>
      </c>
      <c r="H181" s="20" t="s">
        <v>683</v>
      </c>
      <c r="I181" s="10" t="s">
        <v>723</v>
      </c>
    </row>
    <row r="182" spans="1:10" x14ac:dyDescent="0.35">
      <c r="A182" s="10" t="s">
        <v>491</v>
      </c>
      <c r="B182" s="11" t="s">
        <v>452</v>
      </c>
      <c r="C182" s="3" t="s">
        <v>228</v>
      </c>
      <c r="D182" s="3" t="s">
        <v>37</v>
      </c>
      <c r="E182" s="3" t="s">
        <v>503</v>
      </c>
      <c r="F182" s="3" t="s">
        <v>498</v>
      </c>
      <c r="G182" s="3"/>
      <c r="H182" s="20" t="s">
        <v>686</v>
      </c>
      <c r="I182" s="10" t="s">
        <v>723</v>
      </c>
    </row>
    <row r="183" spans="1:10" s="1" customFormat="1" x14ac:dyDescent="0.35">
      <c r="A183" s="20" t="s">
        <v>491</v>
      </c>
      <c r="B183" s="29" t="s">
        <v>454</v>
      </c>
      <c r="C183" s="26" t="s">
        <v>240</v>
      </c>
      <c r="D183" s="26" t="s">
        <v>69</v>
      </c>
      <c r="E183" s="26" t="s">
        <v>503</v>
      </c>
      <c r="F183" s="3" t="s">
        <v>497</v>
      </c>
      <c r="G183" s="26" t="s">
        <v>29</v>
      </c>
      <c r="H183" s="20" t="s">
        <v>684</v>
      </c>
      <c r="I183" s="10" t="s">
        <v>723</v>
      </c>
    </row>
    <row r="184" spans="1:10" s="1" customFormat="1" x14ac:dyDescent="0.35">
      <c r="A184" s="20" t="s">
        <v>491</v>
      </c>
      <c r="B184" s="29" t="s">
        <v>454</v>
      </c>
      <c r="C184" s="26" t="s">
        <v>698</v>
      </c>
      <c r="D184" s="26" t="s">
        <v>23</v>
      </c>
      <c r="E184" s="26" t="s">
        <v>503</v>
      </c>
      <c r="F184" s="3" t="s">
        <v>499</v>
      </c>
      <c r="G184" s="26"/>
      <c r="H184" s="20" t="s">
        <v>684</v>
      </c>
      <c r="I184" s="10" t="s">
        <v>723</v>
      </c>
    </row>
    <row r="185" spans="1:10" x14ac:dyDescent="0.35">
      <c r="A185" s="10" t="s">
        <v>491</v>
      </c>
      <c r="B185" s="11" t="s">
        <v>453</v>
      </c>
      <c r="C185" s="2" t="s">
        <v>229</v>
      </c>
      <c r="D185" s="2" t="s">
        <v>107</v>
      </c>
      <c r="E185" s="2" t="s">
        <v>503</v>
      </c>
      <c r="F185" s="42" t="s">
        <v>497</v>
      </c>
      <c r="G185" s="3" t="s">
        <v>27</v>
      </c>
      <c r="H185" s="20" t="s">
        <v>688</v>
      </c>
      <c r="I185" s="10" t="s">
        <v>723</v>
      </c>
    </row>
    <row r="186" spans="1:10" x14ac:dyDescent="0.35">
      <c r="A186" s="10" t="s">
        <v>491</v>
      </c>
      <c r="B186" s="11" t="s">
        <v>453</v>
      </c>
      <c r="C186" s="4" t="s">
        <v>230</v>
      </c>
      <c r="D186" s="4" t="s">
        <v>19</v>
      </c>
      <c r="E186" s="4" t="s">
        <v>503</v>
      </c>
      <c r="F186" s="43" t="s">
        <v>497</v>
      </c>
      <c r="G186" s="3" t="s">
        <v>16</v>
      </c>
      <c r="H186" s="20" t="s">
        <v>686</v>
      </c>
      <c r="I186" s="10" t="s">
        <v>723</v>
      </c>
    </row>
    <row r="187" spans="1:10" x14ac:dyDescent="0.35">
      <c r="A187" s="10" t="s">
        <v>491</v>
      </c>
      <c r="B187" s="11" t="s">
        <v>453</v>
      </c>
      <c r="C187" s="5" t="s">
        <v>231</v>
      </c>
      <c r="D187" s="5" t="s">
        <v>177</v>
      </c>
      <c r="E187" s="5" t="s">
        <v>503</v>
      </c>
      <c r="F187" s="41" t="s">
        <v>497</v>
      </c>
      <c r="G187" s="3" t="s">
        <v>66</v>
      </c>
      <c r="H187" s="20" t="s">
        <v>690</v>
      </c>
      <c r="I187" s="10" t="s">
        <v>723</v>
      </c>
    </row>
    <row r="188" spans="1:10" x14ac:dyDescent="0.35">
      <c r="A188" s="10" t="s">
        <v>491</v>
      </c>
      <c r="B188" s="11" t="s">
        <v>453</v>
      </c>
      <c r="C188" s="6" t="s">
        <v>232</v>
      </c>
      <c r="D188" s="6" t="s">
        <v>238</v>
      </c>
      <c r="E188" s="6" t="s">
        <v>503</v>
      </c>
      <c r="F188" s="44" t="s">
        <v>497</v>
      </c>
      <c r="G188" s="3" t="s">
        <v>28</v>
      </c>
      <c r="H188" s="20" t="s">
        <v>683</v>
      </c>
      <c r="I188" s="10" t="s">
        <v>723</v>
      </c>
    </row>
    <row r="189" spans="1:10" x14ac:dyDescent="0.35">
      <c r="A189" s="10" t="s">
        <v>491</v>
      </c>
      <c r="B189" s="11" t="s">
        <v>453</v>
      </c>
      <c r="C189" s="14" t="s">
        <v>233</v>
      </c>
      <c r="D189" s="14" t="s">
        <v>239</v>
      </c>
      <c r="E189" s="14" t="s">
        <v>503</v>
      </c>
      <c r="F189" s="51" t="s">
        <v>497</v>
      </c>
      <c r="G189" s="3" t="s">
        <v>29</v>
      </c>
      <c r="H189" s="20" t="s">
        <v>690</v>
      </c>
      <c r="I189" s="20" t="s">
        <v>724</v>
      </c>
      <c r="J189" t="s">
        <v>725</v>
      </c>
    </row>
    <row r="190" spans="1:10" x14ac:dyDescent="0.35">
      <c r="A190" s="10" t="s">
        <v>491</v>
      </c>
      <c r="B190" s="11" t="s">
        <v>453</v>
      </c>
      <c r="C190" s="16" t="s">
        <v>234</v>
      </c>
      <c r="D190" s="16" t="s">
        <v>107</v>
      </c>
      <c r="E190" s="16" t="s">
        <v>503</v>
      </c>
      <c r="F190" s="50" t="s">
        <v>497</v>
      </c>
      <c r="G190" s="3" t="s">
        <v>30</v>
      </c>
      <c r="H190" s="20" t="s">
        <v>690</v>
      </c>
      <c r="I190" s="10" t="s">
        <v>723</v>
      </c>
    </row>
    <row r="191" spans="1:10" x14ac:dyDescent="0.35">
      <c r="A191" s="10" t="s">
        <v>491</v>
      </c>
      <c r="B191" s="11" t="s">
        <v>453</v>
      </c>
      <c r="C191" s="3" t="s">
        <v>235</v>
      </c>
      <c r="D191" s="3" t="s">
        <v>71</v>
      </c>
      <c r="E191" s="3" t="s">
        <v>503</v>
      </c>
      <c r="F191" s="3" t="s">
        <v>498</v>
      </c>
      <c r="G191" s="3"/>
      <c r="H191" s="20" t="s">
        <v>686</v>
      </c>
      <c r="I191" s="10" t="s">
        <v>723</v>
      </c>
    </row>
    <row r="192" spans="1:10" x14ac:dyDescent="0.35">
      <c r="A192" s="10" t="s">
        <v>491</v>
      </c>
      <c r="B192" s="11" t="s">
        <v>453</v>
      </c>
      <c r="C192" s="3" t="s">
        <v>236</v>
      </c>
      <c r="D192" s="3" t="s">
        <v>81</v>
      </c>
      <c r="E192" s="3" t="s">
        <v>503</v>
      </c>
      <c r="F192" s="3" t="s">
        <v>498</v>
      </c>
      <c r="G192" s="3"/>
      <c r="H192" s="20" t="s">
        <v>686</v>
      </c>
      <c r="I192" s="10" t="s">
        <v>723</v>
      </c>
    </row>
    <row r="193" spans="1:10" x14ac:dyDescent="0.35">
      <c r="A193" s="10" t="s">
        <v>491</v>
      </c>
      <c r="B193" s="11" t="s">
        <v>453</v>
      </c>
      <c r="C193" s="8" t="s">
        <v>237</v>
      </c>
      <c r="D193" s="8" t="s">
        <v>26</v>
      </c>
      <c r="E193" s="8" t="s">
        <v>503</v>
      </c>
      <c r="F193" s="8" t="s">
        <v>499</v>
      </c>
      <c r="G193" s="8"/>
      <c r="H193" s="20" t="s">
        <v>684</v>
      </c>
      <c r="I193" s="10" t="s">
        <v>723</v>
      </c>
    </row>
    <row r="194" spans="1:10" x14ac:dyDescent="0.35">
      <c r="A194" s="10" t="s">
        <v>491</v>
      </c>
      <c r="B194" s="11" t="s">
        <v>455</v>
      </c>
      <c r="C194" s="2" t="s">
        <v>242</v>
      </c>
      <c r="D194" s="2" t="s">
        <v>243</v>
      </c>
      <c r="E194" s="2" t="s">
        <v>503</v>
      </c>
      <c r="F194" s="42" t="s">
        <v>497</v>
      </c>
      <c r="G194" s="3" t="s">
        <v>16</v>
      </c>
      <c r="H194" s="20" t="s">
        <v>683</v>
      </c>
      <c r="I194" s="10" t="s">
        <v>723</v>
      </c>
    </row>
    <row r="195" spans="1:10" x14ac:dyDescent="0.35">
      <c r="A195" s="10" t="s">
        <v>491</v>
      </c>
      <c r="B195" s="11" t="s">
        <v>456</v>
      </c>
      <c r="C195" s="2" t="s">
        <v>74</v>
      </c>
      <c r="D195" s="2" t="s">
        <v>247</v>
      </c>
      <c r="E195" s="2" t="s">
        <v>503</v>
      </c>
      <c r="F195" s="42" t="s">
        <v>497</v>
      </c>
      <c r="G195" s="3" t="s">
        <v>16</v>
      </c>
      <c r="H195" s="20" t="s">
        <v>684</v>
      </c>
      <c r="I195" s="10" t="s">
        <v>723</v>
      </c>
    </row>
    <row r="196" spans="1:10" x14ac:dyDescent="0.35">
      <c r="A196" s="10" t="s">
        <v>491</v>
      </c>
      <c r="B196" s="11" t="s">
        <v>456</v>
      </c>
      <c r="C196" s="4" t="s">
        <v>244</v>
      </c>
      <c r="D196" s="4" t="s">
        <v>248</v>
      </c>
      <c r="E196" s="4" t="s">
        <v>503</v>
      </c>
      <c r="F196" s="43" t="s">
        <v>497</v>
      </c>
      <c r="G196" s="3" t="s">
        <v>66</v>
      </c>
      <c r="H196" s="20" t="s">
        <v>690</v>
      </c>
      <c r="I196" s="10" t="s">
        <v>723</v>
      </c>
    </row>
    <row r="197" spans="1:10" x14ac:dyDescent="0.35">
      <c r="A197" s="10" t="s">
        <v>491</v>
      </c>
      <c r="B197" s="11" t="s">
        <v>456</v>
      </c>
      <c r="C197" s="3" t="s">
        <v>245</v>
      </c>
      <c r="D197" s="3" t="s">
        <v>238</v>
      </c>
      <c r="E197" s="3" t="s">
        <v>503</v>
      </c>
      <c r="F197" s="3" t="s">
        <v>498</v>
      </c>
      <c r="G197" s="3"/>
      <c r="H197" s="20" t="s">
        <v>690</v>
      </c>
      <c r="I197" s="10" t="s">
        <v>723</v>
      </c>
    </row>
    <row r="198" spans="1:10" x14ac:dyDescent="0.35">
      <c r="A198" s="10" t="s">
        <v>491</v>
      </c>
      <c r="B198" s="11" t="s">
        <v>456</v>
      </c>
      <c r="C198" s="3" t="s">
        <v>246</v>
      </c>
      <c r="D198" s="3" t="s">
        <v>249</v>
      </c>
      <c r="E198" s="3" t="s">
        <v>503</v>
      </c>
      <c r="F198" s="3" t="s">
        <v>499</v>
      </c>
      <c r="G198" s="3"/>
      <c r="H198" s="20" t="s">
        <v>684</v>
      </c>
      <c r="I198" s="10" t="s">
        <v>723</v>
      </c>
    </row>
    <row r="199" spans="1:10" x14ac:dyDescent="0.35">
      <c r="A199" s="10" t="s">
        <v>491</v>
      </c>
      <c r="B199" s="11" t="s">
        <v>457</v>
      </c>
      <c r="C199" s="2" t="s">
        <v>250</v>
      </c>
      <c r="D199" s="2" t="s">
        <v>107</v>
      </c>
      <c r="E199" s="2" t="s">
        <v>503</v>
      </c>
      <c r="F199" s="42" t="s">
        <v>497</v>
      </c>
      <c r="G199" s="3" t="s">
        <v>16</v>
      </c>
      <c r="H199" s="20" t="s">
        <v>686</v>
      </c>
      <c r="I199" s="10" t="s">
        <v>723</v>
      </c>
    </row>
    <row r="200" spans="1:10" x14ac:dyDescent="0.35">
      <c r="A200" s="10" t="s">
        <v>491</v>
      </c>
      <c r="B200" s="11" t="s">
        <v>251</v>
      </c>
      <c r="C200" s="2" t="s">
        <v>252</v>
      </c>
      <c r="D200" s="2" t="s">
        <v>254</v>
      </c>
      <c r="E200" s="2" t="s">
        <v>503</v>
      </c>
      <c r="F200" s="42" t="s">
        <v>497</v>
      </c>
      <c r="G200" s="3" t="s">
        <v>56</v>
      </c>
      <c r="H200" s="20" t="s">
        <v>684</v>
      </c>
      <c r="I200" s="20" t="s">
        <v>724</v>
      </c>
      <c r="J200" t="s">
        <v>725</v>
      </c>
    </row>
    <row r="201" spans="1:10" x14ac:dyDescent="0.35">
      <c r="A201" s="10" t="s">
        <v>491</v>
      </c>
      <c r="B201" s="11" t="s">
        <v>251</v>
      </c>
      <c r="C201" s="3" t="s">
        <v>253</v>
      </c>
      <c r="D201" s="3" t="s">
        <v>255</v>
      </c>
      <c r="E201" s="3" t="s">
        <v>503</v>
      </c>
      <c r="F201" s="3" t="s">
        <v>498</v>
      </c>
      <c r="G201" s="3"/>
      <c r="H201" s="20" t="s">
        <v>690</v>
      </c>
      <c r="I201" s="10" t="s">
        <v>723</v>
      </c>
    </row>
    <row r="202" spans="1:10" x14ac:dyDescent="0.35">
      <c r="A202" s="10" t="s">
        <v>491</v>
      </c>
      <c r="B202" s="11" t="s">
        <v>251</v>
      </c>
      <c r="C202" s="3" t="s">
        <v>253</v>
      </c>
      <c r="D202" s="3" t="s">
        <v>256</v>
      </c>
      <c r="E202" s="3" t="s">
        <v>503</v>
      </c>
      <c r="F202" s="3" t="s">
        <v>498</v>
      </c>
      <c r="G202" s="3"/>
      <c r="H202" s="20" t="s">
        <v>686</v>
      </c>
      <c r="I202" s="10" t="s">
        <v>723</v>
      </c>
    </row>
    <row r="203" spans="1:10" x14ac:dyDescent="0.35">
      <c r="A203" s="10" t="s">
        <v>491</v>
      </c>
      <c r="B203" s="11" t="s">
        <v>458</v>
      </c>
      <c r="C203" s="2" t="s">
        <v>258</v>
      </c>
      <c r="D203" s="2" t="s">
        <v>167</v>
      </c>
      <c r="E203" s="2" t="s">
        <v>503</v>
      </c>
      <c r="F203" s="42" t="s">
        <v>497</v>
      </c>
      <c r="G203" s="2" t="s">
        <v>16</v>
      </c>
      <c r="H203" s="20" t="s">
        <v>688</v>
      </c>
      <c r="I203" s="10" t="s">
        <v>723</v>
      </c>
    </row>
    <row r="204" spans="1:10" x14ac:dyDescent="0.35">
      <c r="A204" s="10" t="s">
        <v>491</v>
      </c>
      <c r="B204" s="11" t="s">
        <v>458</v>
      </c>
      <c r="C204" s="3" t="s">
        <v>259</v>
      </c>
      <c r="D204" s="3" t="s">
        <v>261</v>
      </c>
      <c r="E204" s="3" t="s">
        <v>503</v>
      </c>
      <c r="F204" s="3" t="s">
        <v>498</v>
      </c>
      <c r="G204" s="3"/>
      <c r="H204" s="20" t="s">
        <v>684</v>
      </c>
      <c r="I204" s="10" t="s">
        <v>723</v>
      </c>
    </row>
    <row r="205" spans="1:10" x14ac:dyDescent="0.35">
      <c r="A205" s="10" t="s">
        <v>491</v>
      </c>
      <c r="B205" s="11" t="s">
        <v>458</v>
      </c>
      <c r="C205" s="3" t="s">
        <v>260</v>
      </c>
      <c r="D205" s="3" t="s">
        <v>19</v>
      </c>
      <c r="E205" s="3" t="s">
        <v>503</v>
      </c>
      <c r="F205" s="3" t="s">
        <v>498</v>
      </c>
      <c r="G205" s="3"/>
      <c r="H205" s="20" t="s">
        <v>686</v>
      </c>
      <c r="I205" s="10" t="s">
        <v>723</v>
      </c>
    </row>
    <row r="206" spans="1:10" x14ac:dyDescent="0.35">
      <c r="A206" s="10" t="s">
        <v>491</v>
      </c>
      <c r="B206" s="11" t="s">
        <v>459</v>
      </c>
      <c r="C206" s="2" t="s">
        <v>262</v>
      </c>
      <c r="D206" s="2" t="s">
        <v>238</v>
      </c>
      <c r="E206" s="2" t="s">
        <v>503</v>
      </c>
      <c r="F206" s="42" t="s">
        <v>497</v>
      </c>
      <c r="G206" s="3" t="s">
        <v>66</v>
      </c>
      <c r="H206" s="20" t="s">
        <v>690</v>
      </c>
      <c r="I206" s="10" t="s">
        <v>723</v>
      </c>
    </row>
    <row r="207" spans="1:10" x14ac:dyDescent="0.35">
      <c r="A207" s="10" t="s">
        <v>491</v>
      </c>
      <c r="B207" s="11" t="s">
        <v>459</v>
      </c>
      <c r="C207" s="4" t="s">
        <v>263</v>
      </c>
      <c r="D207" s="4" t="s">
        <v>45</v>
      </c>
      <c r="E207" s="4" t="s">
        <v>503</v>
      </c>
      <c r="F207" s="43" t="s">
        <v>497</v>
      </c>
      <c r="G207" s="3" t="s">
        <v>28</v>
      </c>
      <c r="H207" s="20" t="s">
        <v>688</v>
      </c>
      <c r="I207" s="10" t="s">
        <v>723</v>
      </c>
    </row>
    <row r="208" spans="1:10" x14ac:dyDescent="0.35">
      <c r="A208" s="10" t="s">
        <v>491</v>
      </c>
      <c r="B208" s="11" t="s">
        <v>459</v>
      </c>
      <c r="C208" s="5" t="s">
        <v>257</v>
      </c>
      <c r="D208" s="5" t="s">
        <v>265</v>
      </c>
      <c r="E208" s="5" t="s">
        <v>504</v>
      </c>
      <c r="F208" s="41" t="s">
        <v>497</v>
      </c>
      <c r="G208" s="3" t="s">
        <v>29</v>
      </c>
      <c r="H208" s="20" t="s">
        <v>684</v>
      </c>
      <c r="I208" s="10" t="s">
        <v>723</v>
      </c>
    </row>
    <row r="209" spans="1:9" x14ac:dyDescent="0.35">
      <c r="A209" s="10" t="s">
        <v>491</v>
      </c>
      <c r="B209" s="11" t="s">
        <v>459</v>
      </c>
      <c r="C209" s="6" t="s">
        <v>262</v>
      </c>
      <c r="D209" s="6" t="s">
        <v>238</v>
      </c>
      <c r="E209" s="6" t="s">
        <v>503</v>
      </c>
      <c r="F209" s="44" t="s">
        <v>497</v>
      </c>
      <c r="G209" s="3" t="s">
        <v>30</v>
      </c>
      <c r="H209" s="20" t="s">
        <v>690</v>
      </c>
      <c r="I209" s="10" t="s">
        <v>723</v>
      </c>
    </row>
    <row r="210" spans="1:9" x14ac:dyDescent="0.35">
      <c r="A210" s="10" t="s">
        <v>491</v>
      </c>
      <c r="B210" s="11" t="s">
        <v>459</v>
      </c>
      <c r="C210" s="3" t="s">
        <v>264</v>
      </c>
      <c r="D210" s="3" t="s">
        <v>114</v>
      </c>
      <c r="E210" s="3" t="s">
        <v>503</v>
      </c>
      <c r="F210" s="3" t="s">
        <v>499</v>
      </c>
      <c r="G210" s="3"/>
      <c r="H210" s="20" t="s">
        <v>684</v>
      </c>
      <c r="I210" s="10" t="s">
        <v>723</v>
      </c>
    </row>
    <row r="211" spans="1:9" x14ac:dyDescent="0.35">
      <c r="A211" s="10" t="s">
        <v>491</v>
      </c>
      <c r="B211" s="11" t="s">
        <v>460</v>
      </c>
      <c r="C211" s="2" t="s">
        <v>266</v>
      </c>
      <c r="D211" s="2" t="s">
        <v>69</v>
      </c>
      <c r="E211" s="2" t="s">
        <v>503</v>
      </c>
      <c r="F211" s="42" t="s">
        <v>497</v>
      </c>
      <c r="G211" s="3" t="s">
        <v>27</v>
      </c>
      <c r="H211" s="20" t="s">
        <v>684</v>
      </c>
      <c r="I211" s="10" t="s">
        <v>723</v>
      </c>
    </row>
    <row r="212" spans="1:9" x14ac:dyDescent="0.35">
      <c r="A212" s="10" t="s">
        <v>491</v>
      </c>
      <c r="B212" s="11" t="s">
        <v>460</v>
      </c>
      <c r="C212" s="4" t="s">
        <v>267</v>
      </c>
      <c r="D212" s="4" t="s">
        <v>78</v>
      </c>
      <c r="E212" s="4" t="s">
        <v>503</v>
      </c>
      <c r="F212" s="43" t="s">
        <v>497</v>
      </c>
      <c r="G212" s="3" t="s">
        <v>28</v>
      </c>
      <c r="H212" s="20" t="s">
        <v>688</v>
      </c>
      <c r="I212" s="10" t="s">
        <v>723</v>
      </c>
    </row>
    <row r="213" spans="1:9" x14ac:dyDescent="0.35">
      <c r="A213" s="10" t="s">
        <v>491</v>
      </c>
      <c r="B213" s="11" t="s">
        <v>460</v>
      </c>
      <c r="C213" s="5" t="s">
        <v>268</v>
      </c>
      <c r="D213" s="5" t="s">
        <v>269</v>
      </c>
      <c r="E213" s="41" t="s">
        <v>503</v>
      </c>
      <c r="F213" s="41" t="s">
        <v>497</v>
      </c>
      <c r="G213" s="3" t="s">
        <v>29</v>
      </c>
      <c r="H213" s="20" t="s">
        <v>683</v>
      </c>
      <c r="I213" s="10" t="s">
        <v>723</v>
      </c>
    </row>
    <row r="214" spans="1:9" x14ac:dyDescent="0.35">
      <c r="A214" s="10" t="s">
        <v>491</v>
      </c>
      <c r="B214" s="11" t="s">
        <v>460</v>
      </c>
      <c r="C214" s="6" t="s">
        <v>36</v>
      </c>
      <c r="D214" s="6" t="s">
        <v>19</v>
      </c>
      <c r="E214" s="6" t="s">
        <v>503</v>
      </c>
      <c r="F214" s="44" t="s">
        <v>497</v>
      </c>
      <c r="G214" s="3" t="s">
        <v>30</v>
      </c>
      <c r="H214" s="20" t="s">
        <v>688</v>
      </c>
      <c r="I214" s="10" t="s">
        <v>723</v>
      </c>
    </row>
    <row r="215" spans="1:9" x14ac:dyDescent="0.35">
      <c r="A215" s="10" t="s">
        <v>491</v>
      </c>
      <c r="B215" s="11" t="s">
        <v>461</v>
      </c>
      <c r="C215" s="2" t="s">
        <v>270</v>
      </c>
      <c r="D215" s="2" t="s">
        <v>238</v>
      </c>
      <c r="E215" s="2" t="s">
        <v>503</v>
      </c>
      <c r="F215" s="42" t="s">
        <v>497</v>
      </c>
      <c r="G215" s="3" t="s">
        <v>29</v>
      </c>
      <c r="H215" s="20" t="s">
        <v>684</v>
      </c>
      <c r="I215" s="10" t="s">
        <v>723</v>
      </c>
    </row>
    <row r="216" spans="1:9" x14ac:dyDescent="0.35">
      <c r="A216" s="10" t="s">
        <v>491</v>
      </c>
      <c r="B216" s="11" t="s">
        <v>461</v>
      </c>
      <c r="C216" s="3" t="s">
        <v>271</v>
      </c>
      <c r="D216" s="3" t="s">
        <v>96</v>
      </c>
      <c r="E216" s="3" t="s">
        <v>503</v>
      </c>
      <c r="F216" s="3" t="s">
        <v>498</v>
      </c>
      <c r="G216" s="3"/>
      <c r="H216" s="20" t="s">
        <v>690</v>
      </c>
      <c r="I216" s="10" t="s">
        <v>723</v>
      </c>
    </row>
    <row r="217" spans="1:9" x14ac:dyDescent="0.35">
      <c r="A217" s="10" t="s">
        <v>491</v>
      </c>
      <c r="B217" s="11" t="s">
        <v>461</v>
      </c>
      <c r="C217" s="3" t="s">
        <v>69</v>
      </c>
      <c r="D217" s="3" t="s">
        <v>204</v>
      </c>
      <c r="E217" s="3" t="s">
        <v>503</v>
      </c>
      <c r="F217" s="3" t="s">
        <v>498</v>
      </c>
      <c r="G217" s="3"/>
      <c r="H217" s="20" t="s">
        <v>684</v>
      </c>
      <c r="I217" s="10" t="s">
        <v>723</v>
      </c>
    </row>
    <row r="218" spans="1:9" x14ac:dyDescent="0.35">
      <c r="A218" s="10" t="s">
        <v>491</v>
      </c>
      <c r="B218" s="11" t="s">
        <v>462</v>
      </c>
      <c r="C218" s="2" t="s">
        <v>272</v>
      </c>
      <c r="D218" s="2" t="s">
        <v>273</v>
      </c>
      <c r="E218" s="2" t="s">
        <v>503</v>
      </c>
      <c r="F218" s="42" t="s">
        <v>497</v>
      </c>
      <c r="G218" s="3" t="s">
        <v>16</v>
      </c>
      <c r="H218" s="20" t="s">
        <v>683</v>
      </c>
      <c r="I218" s="10" t="s">
        <v>723</v>
      </c>
    </row>
    <row r="219" spans="1:9" x14ac:dyDescent="0.35">
      <c r="A219" s="10" t="s">
        <v>491</v>
      </c>
      <c r="B219" s="11" t="s">
        <v>463</v>
      </c>
      <c r="C219" s="2" t="s">
        <v>274</v>
      </c>
      <c r="D219" s="2" t="s">
        <v>278</v>
      </c>
      <c r="E219" s="42" t="s">
        <v>503</v>
      </c>
      <c r="F219" s="42" t="s">
        <v>497</v>
      </c>
      <c r="G219" s="3" t="s">
        <v>66</v>
      </c>
      <c r="H219" s="20" t="s">
        <v>688</v>
      </c>
      <c r="I219" s="10" t="s">
        <v>723</v>
      </c>
    </row>
    <row r="220" spans="1:9" x14ac:dyDescent="0.35">
      <c r="A220" s="10" t="s">
        <v>491</v>
      </c>
      <c r="B220" s="11" t="s">
        <v>463</v>
      </c>
      <c r="C220" s="4" t="s">
        <v>49</v>
      </c>
      <c r="D220" s="4" t="s">
        <v>177</v>
      </c>
      <c r="E220" s="4" t="s">
        <v>503</v>
      </c>
      <c r="F220" s="43" t="s">
        <v>497</v>
      </c>
      <c r="G220" s="3" t="s">
        <v>29</v>
      </c>
      <c r="H220" s="20" t="s">
        <v>683</v>
      </c>
      <c r="I220" s="10" t="s">
        <v>723</v>
      </c>
    </row>
    <row r="221" spans="1:9" x14ac:dyDescent="0.35">
      <c r="A221" s="10" t="s">
        <v>491</v>
      </c>
      <c r="B221" s="11" t="s">
        <v>463</v>
      </c>
      <c r="C221" s="5" t="s">
        <v>275</v>
      </c>
      <c r="D221" s="5" t="s">
        <v>146</v>
      </c>
      <c r="E221" s="5" t="s">
        <v>503</v>
      </c>
      <c r="F221" s="41" t="s">
        <v>497</v>
      </c>
      <c r="G221" s="3" t="s">
        <v>30</v>
      </c>
      <c r="H221" s="20" t="s">
        <v>685</v>
      </c>
      <c r="I221" s="10" t="s">
        <v>723</v>
      </c>
    </row>
    <row r="222" spans="1:9" x14ac:dyDescent="0.35">
      <c r="A222" s="10" t="s">
        <v>491</v>
      </c>
      <c r="B222" s="11" t="s">
        <v>463</v>
      </c>
      <c r="C222" s="3" t="s">
        <v>276</v>
      </c>
      <c r="D222" s="3" t="s">
        <v>279</v>
      </c>
      <c r="E222" s="3" t="s">
        <v>503</v>
      </c>
      <c r="F222" s="3" t="s">
        <v>498</v>
      </c>
      <c r="G222" s="3"/>
      <c r="H222" s="20" t="s">
        <v>686</v>
      </c>
      <c r="I222" s="10" t="s">
        <v>723</v>
      </c>
    </row>
    <row r="223" spans="1:9" x14ac:dyDescent="0.35">
      <c r="A223" s="10" t="s">
        <v>491</v>
      </c>
      <c r="B223" s="11" t="s">
        <v>463</v>
      </c>
      <c r="C223" s="3" t="s">
        <v>277</v>
      </c>
      <c r="D223" s="3" t="s">
        <v>280</v>
      </c>
      <c r="E223" s="3" t="s">
        <v>503</v>
      </c>
      <c r="F223" s="3" t="s">
        <v>498</v>
      </c>
      <c r="G223" s="3"/>
      <c r="H223" s="20" t="s">
        <v>683</v>
      </c>
      <c r="I223" s="10" t="s">
        <v>723</v>
      </c>
    </row>
    <row r="224" spans="1:9" x14ac:dyDescent="0.35">
      <c r="A224" s="10" t="s">
        <v>491</v>
      </c>
      <c r="B224" s="11" t="s">
        <v>464</v>
      </c>
      <c r="C224" s="2" t="s">
        <v>281</v>
      </c>
      <c r="D224" s="2" t="s">
        <v>81</v>
      </c>
      <c r="E224" s="2" t="s">
        <v>503</v>
      </c>
      <c r="F224" s="42" t="s">
        <v>497</v>
      </c>
      <c r="G224" s="3" t="s">
        <v>16</v>
      </c>
      <c r="H224" s="20" t="s">
        <v>686</v>
      </c>
      <c r="I224" s="10" t="s">
        <v>723</v>
      </c>
    </row>
    <row r="225" spans="1:9" x14ac:dyDescent="0.35">
      <c r="A225" s="10" t="s">
        <v>491</v>
      </c>
      <c r="B225" s="11" t="s">
        <v>464</v>
      </c>
      <c r="C225" s="5" t="s">
        <v>282</v>
      </c>
      <c r="D225" s="5" t="s">
        <v>184</v>
      </c>
      <c r="E225" s="5" t="s">
        <v>503</v>
      </c>
      <c r="F225" s="41" t="s">
        <v>497</v>
      </c>
      <c r="G225" s="3" t="s">
        <v>28</v>
      </c>
      <c r="H225" s="25" t="s">
        <v>699</v>
      </c>
      <c r="I225" s="10" t="s">
        <v>724</v>
      </c>
    </row>
    <row r="226" spans="1:9" s="1" customFormat="1" x14ac:dyDescent="0.35">
      <c r="A226" s="20" t="s">
        <v>491</v>
      </c>
      <c r="B226" s="29" t="s">
        <v>700</v>
      </c>
      <c r="C226" s="35" t="s">
        <v>701</v>
      </c>
      <c r="D226" s="35" t="s">
        <v>702</v>
      </c>
      <c r="E226" s="35" t="s">
        <v>503</v>
      </c>
      <c r="F226" s="35" t="s">
        <v>497</v>
      </c>
      <c r="G226" s="26" t="s">
        <v>27</v>
      </c>
      <c r="H226" s="36" t="s">
        <v>690</v>
      </c>
      <c r="I226" s="10" t="s">
        <v>723</v>
      </c>
    </row>
    <row r="227" spans="1:9" s="1" customFormat="1" x14ac:dyDescent="0.35">
      <c r="A227" s="20" t="s">
        <v>491</v>
      </c>
      <c r="B227" s="29" t="s">
        <v>700</v>
      </c>
      <c r="C227" s="35" t="s">
        <v>703</v>
      </c>
      <c r="D227" s="35" t="s">
        <v>704</v>
      </c>
      <c r="E227" s="35" t="s">
        <v>503</v>
      </c>
      <c r="F227" s="35" t="s">
        <v>497</v>
      </c>
      <c r="G227" s="26" t="s">
        <v>16</v>
      </c>
      <c r="H227" s="36" t="s">
        <v>683</v>
      </c>
      <c r="I227" s="10" t="s">
        <v>723</v>
      </c>
    </row>
    <row r="228" spans="1:9" s="1" customFormat="1" x14ac:dyDescent="0.35">
      <c r="A228" s="20" t="s">
        <v>491</v>
      </c>
      <c r="B228" s="29" t="s">
        <v>700</v>
      </c>
      <c r="C228" s="34" t="s">
        <v>705</v>
      </c>
      <c r="D228" s="34" t="s">
        <v>204</v>
      </c>
      <c r="E228" s="34" t="s">
        <v>503</v>
      </c>
      <c r="F228" s="33" t="s">
        <v>498</v>
      </c>
      <c r="G228" s="3"/>
      <c r="H228" s="36" t="s">
        <v>683</v>
      </c>
      <c r="I228" s="10" t="s">
        <v>723</v>
      </c>
    </row>
    <row r="229" spans="1:9" s="1" customFormat="1" x14ac:dyDescent="0.35">
      <c r="A229" s="20" t="s">
        <v>491</v>
      </c>
      <c r="B229" s="29" t="s">
        <v>707</v>
      </c>
      <c r="C229" s="35" t="s">
        <v>708</v>
      </c>
      <c r="D229" s="35" t="s">
        <v>47</v>
      </c>
      <c r="E229" s="35" t="s">
        <v>503</v>
      </c>
      <c r="F229" s="35" t="s">
        <v>497</v>
      </c>
      <c r="G229" s="26" t="s">
        <v>28</v>
      </c>
      <c r="H229" s="36" t="s">
        <v>683</v>
      </c>
      <c r="I229" s="10" t="s">
        <v>723</v>
      </c>
    </row>
    <row r="230" spans="1:9" s="1" customFormat="1" x14ac:dyDescent="0.35">
      <c r="A230" s="20" t="s">
        <v>491</v>
      </c>
      <c r="B230" s="29" t="s">
        <v>707</v>
      </c>
      <c r="C230" s="34" t="s">
        <v>283</v>
      </c>
      <c r="D230" s="34" t="s">
        <v>285</v>
      </c>
      <c r="E230" s="34" t="s">
        <v>504</v>
      </c>
      <c r="F230" s="33" t="s">
        <v>498</v>
      </c>
      <c r="G230" s="3"/>
      <c r="H230" s="36" t="s">
        <v>683</v>
      </c>
      <c r="I230" s="10" t="s">
        <v>723</v>
      </c>
    </row>
    <row r="231" spans="1:9" s="1" customFormat="1" x14ac:dyDescent="0.35">
      <c r="A231" s="20" t="s">
        <v>491</v>
      </c>
      <c r="B231" s="29" t="s">
        <v>707</v>
      </c>
      <c r="C231" s="34" t="s">
        <v>284</v>
      </c>
      <c r="D231" s="34" t="s">
        <v>286</v>
      </c>
      <c r="E231" s="34" t="s">
        <v>504</v>
      </c>
      <c r="F231" s="33" t="s">
        <v>498</v>
      </c>
      <c r="G231" s="3"/>
      <c r="H231" s="36" t="s">
        <v>683</v>
      </c>
      <c r="I231" s="10" t="s">
        <v>723</v>
      </c>
    </row>
    <row r="232" spans="1:9" x14ac:dyDescent="0.35">
      <c r="A232" s="10" t="s">
        <v>491</v>
      </c>
      <c r="B232" s="11" t="s">
        <v>465</v>
      </c>
      <c r="C232" s="2" t="s">
        <v>287</v>
      </c>
      <c r="D232" s="2" t="s">
        <v>289</v>
      </c>
      <c r="E232" s="2" t="s">
        <v>503</v>
      </c>
      <c r="F232" s="42" t="s">
        <v>497</v>
      </c>
      <c r="G232" s="3" t="s">
        <v>27</v>
      </c>
      <c r="H232" s="20" t="s">
        <v>688</v>
      </c>
      <c r="I232" s="10" t="s">
        <v>723</v>
      </c>
    </row>
    <row r="233" spans="1:9" x14ac:dyDescent="0.35">
      <c r="A233" s="10" t="s">
        <v>491</v>
      </c>
      <c r="B233" s="11" t="s">
        <v>465</v>
      </c>
      <c r="C233" s="3" t="s">
        <v>288</v>
      </c>
      <c r="D233" s="3" t="s">
        <v>96</v>
      </c>
      <c r="E233" s="3" t="s">
        <v>503</v>
      </c>
      <c r="F233" s="3" t="s">
        <v>498</v>
      </c>
      <c r="G233" s="3"/>
      <c r="H233" s="20" t="s">
        <v>684</v>
      </c>
      <c r="I233" s="10" t="s">
        <v>723</v>
      </c>
    </row>
    <row r="234" spans="1:9" x14ac:dyDescent="0.35">
      <c r="A234" s="10" t="s">
        <v>491</v>
      </c>
      <c r="B234" s="11" t="s">
        <v>466</v>
      </c>
      <c r="C234" s="2" t="s">
        <v>290</v>
      </c>
      <c r="D234" s="2" t="s">
        <v>293</v>
      </c>
      <c r="E234" s="2" t="s">
        <v>503</v>
      </c>
      <c r="F234" s="42" t="s">
        <v>497</v>
      </c>
      <c r="G234" s="3" t="s">
        <v>27</v>
      </c>
      <c r="H234" s="20" t="s">
        <v>687</v>
      </c>
      <c r="I234" s="10" t="s">
        <v>723</v>
      </c>
    </row>
    <row r="235" spans="1:9" x14ac:dyDescent="0.35">
      <c r="A235" s="10" t="s">
        <v>491</v>
      </c>
      <c r="B235" s="11" t="s">
        <v>466</v>
      </c>
      <c r="C235" s="4" t="s">
        <v>290</v>
      </c>
      <c r="D235" s="4" t="s">
        <v>293</v>
      </c>
      <c r="E235" s="4" t="s">
        <v>503</v>
      </c>
      <c r="F235" s="43" t="s">
        <v>497</v>
      </c>
      <c r="G235" s="3" t="s">
        <v>16</v>
      </c>
      <c r="H235" s="20" t="s">
        <v>687</v>
      </c>
      <c r="I235" s="10" t="s">
        <v>723</v>
      </c>
    </row>
    <row r="236" spans="1:9" x14ac:dyDescent="0.35">
      <c r="A236" s="10" t="s">
        <v>491</v>
      </c>
      <c r="B236" s="11" t="s">
        <v>466</v>
      </c>
      <c r="C236" s="5" t="s">
        <v>291</v>
      </c>
      <c r="D236" s="5" t="s">
        <v>114</v>
      </c>
      <c r="E236" s="5" t="s">
        <v>503</v>
      </c>
      <c r="F236" s="41" t="s">
        <v>497</v>
      </c>
      <c r="G236" s="3" t="s">
        <v>28</v>
      </c>
      <c r="H236" s="20" t="s">
        <v>683</v>
      </c>
      <c r="I236" s="10" t="s">
        <v>723</v>
      </c>
    </row>
    <row r="237" spans="1:9" x14ac:dyDescent="0.35">
      <c r="A237" s="10" t="s">
        <v>491</v>
      </c>
      <c r="B237" s="11" t="s">
        <v>466</v>
      </c>
      <c r="C237" s="3" t="s">
        <v>292</v>
      </c>
      <c r="D237" s="3" t="s">
        <v>7</v>
      </c>
      <c r="E237" s="3" t="s">
        <v>503</v>
      </c>
      <c r="F237" s="3" t="s">
        <v>498</v>
      </c>
      <c r="G237" s="3"/>
      <c r="H237" s="20" t="s">
        <v>683</v>
      </c>
      <c r="I237" s="10" t="s">
        <v>723</v>
      </c>
    </row>
    <row r="238" spans="1:9" x14ac:dyDescent="0.35">
      <c r="A238" s="10" t="s">
        <v>491</v>
      </c>
      <c r="B238" s="11" t="s">
        <v>466</v>
      </c>
      <c r="C238" s="3" t="s">
        <v>238</v>
      </c>
      <c r="D238" s="3" t="s">
        <v>77</v>
      </c>
      <c r="E238" s="3" t="s">
        <v>503</v>
      </c>
      <c r="F238" s="3" t="s">
        <v>498</v>
      </c>
      <c r="G238" s="3"/>
      <c r="H238" s="20" t="s">
        <v>686</v>
      </c>
      <c r="I238" s="10" t="s">
        <v>723</v>
      </c>
    </row>
    <row r="239" spans="1:9" x14ac:dyDescent="0.35">
      <c r="A239" s="10" t="s">
        <v>491</v>
      </c>
      <c r="B239" s="11" t="s">
        <v>467</v>
      </c>
      <c r="C239" s="2" t="s">
        <v>267</v>
      </c>
      <c r="D239" s="2" t="s">
        <v>299</v>
      </c>
      <c r="E239" s="2" t="s">
        <v>503</v>
      </c>
      <c r="F239" s="42" t="s">
        <v>497</v>
      </c>
      <c r="G239" s="3" t="s">
        <v>56</v>
      </c>
      <c r="H239" s="20" t="s">
        <v>693</v>
      </c>
      <c r="I239" s="10" t="s">
        <v>723</v>
      </c>
    </row>
    <row r="240" spans="1:9" x14ac:dyDescent="0.35">
      <c r="A240" s="10" t="s">
        <v>491</v>
      </c>
      <c r="B240" s="11" t="s">
        <v>467</v>
      </c>
      <c r="C240" s="4" t="s">
        <v>294</v>
      </c>
      <c r="D240" s="4" t="s">
        <v>300</v>
      </c>
      <c r="E240" s="4" t="s">
        <v>503</v>
      </c>
      <c r="F240" s="43" t="s">
        <v>497</v>
      </c>
      <c r="G240" s="3" t="s">
        <v>16</v>
      </c>
      <c r="H240" s="20" t="s">
        <v>683</v>
      </c>
      <c r="I240" s="10" t="s">
        <v>723</v>
      </c>
    </row>
    <row r="241" spans="1:9" x14ac:dyDescent="0.35">
      <c r="A241" s="10" t="s">
        <v>491</v>
      </c>
      <c r="B241" s="11" t="s">
        <v>467</v>
      </c>
      <c r="C241" s="5" t="s">
        <v>295</v>
      </c>
      <c r="D241" s="5" t="s">
        <v>301</v>
      </c>
      <c r="E241" s="5" t="s">
        <v>503</v>
      </c>
      <c r="F241" s="41" t="s">
        <v>497</v>
      </c>
      <c r="G241" s="3" t="s">
        <v>66</v>
      </c>
      <c r="H241" s="20" t="s">
        <v>683</v>
      </c>
      <c r="I241" s="10" t="s">
        <v>723</v>
      </c>
    </row>
    <row r="242" spans="1:9" x14ac:dyDescent="0.35">
      <c r="A242" s="10" t="s">
        <v>491</v>
      </c>
      <c r="B242" s="11" t="s">
        <v>467</v>
      </c>
      <c r="C242" s="6" t="s">
        <v>296</v>
      </c>
      <c r="D242" s="6" t="s">
        <v>119</v>
      </c>
      <c r="E242" s="6" t="s">
        <v>503</v>
      </c>
      <c r="F242" s="44" t="s">
        <v>497</v>
      </c>
      <c r="G242" s="3" t="s">
        <v>28</v>
      </c>
      <c r="H242" s="20" t="s">
        <v>690</v>
      </c>
      <c r="I242" s="10" t="s">
        <v>723</v>
      </c>
    </row>
    <row r="243" spans="1:9" x14ac:dyDescent="0.35">
      <c r="A243" s="10" t="s">
        <v>491</v>
      </c>
      <c r="B243" s="11" t="s">
        <v>467</v>
      </c>
      <c r="C243" s="3" t="s">
        <v>297</v>
      </c>
      <c r="D243" s="3" t="s">
        <v>302</v>
      </c>
      <c r="E243" s="3" t="s">
        <v>503</v>
      </c>
      <c r="F243" s="3" t="s">
        <v>498</v>
      </c>
      <c r="G243" s="3"/>
      <c r="H243" s="20" t="s">
        <v>683</v>
      </c>
      <c r="I243" s="10" t="s">
        <v>723</v>
      </c>
    </row>
    <row r="244" spans="1:9" x14ac:dyDescent="0.35">
      <c r="A244" s="10" t="s">
        <v>491</v>
      </c>
      <c r="B244" s="11" t="s">
        <v>467</v>
      </c>
      <c r="C244" s="3" t="s">
        <v>298</v>
      </c>
      <c r="D244" s="3" t="s">
        <v>77</v>
      </c>
      <c r="E244" s="3" t="s">
        <v>503</v>
      </c>
      <c r="F244" s="3" t="s">
        <v>498</v>
      </c>
      <c r="G244" s="3"/>
      <c r="H244" s="20" t="s">
        <v>683</v>
      </c>
      <c r="I244" s="10" t="s">
        <v>723</v>
      </c>
    </row>
    <row r="245" spans="1:9" x14ac:dyDescent="0.35">
      <c r="A245" s="10" t="s">
        <v>491</v>
      </c>
      <c r="B245" s="11" t="s">
        <v>467</v>
      </c>
      <c r="C245" s="8" t="s">
        <v>267</v>
      </c>
      <c r="D245" s="8" t="s">
        <v>303</v>
      </c>
      <c r="E245" s="8" t="s">
        <v>504</v>
      </c>
      <c r="F245" s="8" t="s">
        <v>499</v>
      </c>
      <c r="G245" s="8"/>
      <c r="H245" s="20" t="s">
        <v>688</v>
      </c>
      <c r="I245" s="10" t="s">
        <v>723</v>
      </c>
    </row>
    <row r="246" spans="1:9" x14ac:dyDescent="0.35">
      <c r="A246" s="10" t="s">
        <v>491</v>
      </c>
      <c r="B246" s="11" t="s">
        <v>468</v>
      </c>
      <c r="C246" s="2" t="s">
        <v>304</v>
      </c>
      <c r="D246" s="2" t="s">
        <v>293</v>
      </c>
      <c r="E246" s="2" t="s">
        <v>503</v>
      </c>
      <c r="F246" s="42" t="s">
        <v>497</v>
      </c>
      <c r="G246" s="3" t="s">
        <v>27</v>
      </c>
      <c r="H246" s="20" t="s">
        <v>684</v>
      </c>
      <c r="I246" s="10" t="s">
        <v>723</v>
      </c>
    </row>
    <row r="247" spans="1:9" x14ac:dyDescent="0.35">
      <c r="A247" s="10" t="s">
        <v>491</v>
      </c>
      <c r="B247" s="11" t="s">
        <v>468</v>
      </c>
      <c r="C247" s="3" t="s">
        <v>305</v>
      </c>
      <c r="D247" s="3" t="s">
        <v>37</v>
      </c>
      <c r="E247" s="3" t="s">
        <v>503</v>
      </c>
      <c r="F247" s="3" t="s">
        <v>498</v>
      </c>
      <c r="G247" s="3"/>
      <c r="H247" s="20" t="s">
        <v>686</v>
      </c>
      <c r="I247" s="10" t="s">
        <v>723</v>
      </c>
    </row>
    <row r="248" spans="1:9" x14ac:dyDescent="0.35">
      <c r="A248" s="10" t="s">
        <v>491</v>
      </c>
      <c r="B248" s="11" t="s">
        <v>468</v>
      </c>
      <c r="C248" s="3" t="s">
        <v>306</v>
      </c>
      <c r="D248" s="3" t="s">
        <v>47</v>
      </c>
      <c r="E248" s="3" t="s">
        <v>503</v>
      </c>
      <c r="F248" s="3" t="s">
        <v>498</v>
      </c>
      <c r="G248" s="3"/>
      <c r="H248" s="20" t="s">
        <v>686</v>
      </c>
      <c r="I248" s="10" t="s">
        <v>723</v>
      </c>
    </row>
    <row r="249" spans="1:9" x14ac:dyDescent="0.35">
      <c r="A249" s="10" t="s">
        <v>491</v>
      </c>
      <c r="B249" s="11" t="s">
        <v>468</v>
      </c>
      <c r="C249" s="3" t="s">
        <v>307</v>
      </c>
      <c r="D249" s="3" t="s">
        <v>308</v>
      </c>
      <c r="E249" s="3" t="s">
        <v>503</v>
      </c>
      <c r="F249" s="3" t="s">
        <v>498</v>
      </c>
      <c r="G249" s="3"/>
      <c r="H249" s="20" t="s">
        <v>686</v>
      </c>
      <c r="I249" s="10" t="s">
        <v>723</v>
      </c>
    </row>
    <row r="250" spans="1:9" x14ac:dyDescent="0.35">
      <c r="A250" s="10" t="s">
        <v>491</v>
      </c>
      <c r="B250" s="11" t="s">
        <v>469</v>
      </c>
      <c r="C250" s="2" t="s">
        <v>309</v>
      </c>
      <c r="D250" s="2" t="s">
        <v>88</v>
      </c>
      <c r="E250" s="2" t="s">
        <v>503</v>
      </c>
      <c r="F250" s="42" t="s">
        <v>497</v>
      </c>
      <c r="G250" s="3" t="s">
        <v>16</v>
      </c>
      <c r="H250" s="20" t="s">
        <v>684</v>
      </c>
      <c r="I250" s="10" t="s">
        <v>723</v>
      </c>
    </row>
    <row r="251" spans="1:9" x14ac:dyDescent="0.35">
      <c r="A251" s="10" t="s">
        <v>491</v>
      </c>
      <c r="B251" s="11" t="s">
        <v>469</v>
      </c>
      <c r="C251" s="4" t="s">
        <v>310</v>
      </c>
      <c r="D251" s="4" t="s">
        <v>26</v>
      </c>
      <c r="E251" s="4" t="s">
        <v>503</v>
      </c>
      <c r="F251" s="43" t="s">
        <v>497</v>
      </c>
      <c r="G251" s="3" t="s">
        <v>66</v>
      </c>
      <c r="H251" s="20" t="s">
        <v>686</v>
      </c>
      <c r="I251" s="10" t="s">
        <v>723</v>
      </c>
    </row>
    <row r="252" spans="1:9" x14ac:dyDescent="0.35">
      <c r="A252" s="10" t="s">
        <v>491</v>
      </c>
      <c r="B252" s="11" t="s">
        <v>470</v>
      </c>
      <c r="C252" s="2" t="s">
        <v>311</v>
      </c>
      <c r="D252" s="2" t="s">
        <v>312</v>
      </c>
      <c r="E252" s="2" t="s">
        <v>503</v>
      </c>
      <c r="F252" s="42" t="s">
        <v>497</v>
      </c>
      <c r="G252" s="3" t="s">
        <v>27</v>
      </c>
      <c r="H252" s="20" t="s">
        <v>690</v>
      </c>
      <c r="I252" s="10" t="s">
        <v>723</v>
      </c>
    </row>
    <row r="253" spans="1:9" x14ac:dyDescent="0.35">
      <c r="A253" s="10" t="s">
        <v>491</v>
      </c>
      <c r="B253" s="11" t="s">
        <v>470</v>
      </c>
      <c r="C253" s="3" t="s">
        <v>181</v>
      </c>
      <c r="D253" s="3" t="s">
        <v>45</v>
      </c>
      <c r="E253" s="3" t="s">
        <v>503</v>
      </c>
      <c r="F253" s="3" t="s">
        <v>498</v>
      </c>
      <c r="G253" s="3"/>
      <c r="H253" s="20" t="s">
        <v>683</v>
      </c>
      <c r="I253" s="10" t="s">
        <v>723</v>
      </c>
    </row>
    <row r="254" spans="1:9" x14ac:dyDescent="0.35">
      <c r="A254" s="10" t="s">
        <v>491</v>
      </c>
      <c r="B254" s="11" t="s">
        <v>471</v>
      </c>
      <c r="C254" s="2" t="s">
        <v>313</v>
      </c>
      <c r="D254" s="2" t="s">
        <v>273</v>
      </c>
      <c r="E254" s="2" t="s">
        <v>503</v>
      </c>
      <c r="F254" s="42" t="s">
        <v>497</v>
      </c>
      <c r="G254" s="3" t="s">
        <v>16</v>
      </c>
      <c r="H254" s="20" t="s">
        <v>690</v>
      </c>
      <c r="I254" s="10" t="s">
        <v>723</v>
      </c>
    </row>
    <row r="255" spans="1:9" x14ac:dyDescent="0.35">
      <c r="A255" s="10" t="s">
        <v>491</v>
      </c>
      <c r="B255" s="11" t="s">
        <v>472</v>
      </c>
      <c r="C255" s="2" t="s">
        <v>314</v>
      </c>
      <c r="D255" s="2" t="s">
        <v>315</v>
      </c>
      <c r="E255" s="2" t="s">
        <v>503</v>
      </c>
      <c r="F255" s="42" t="s">
        <v>497</v>
      </c>
      <c r="G255" s="3" t="s">
        <v>27</v>
      </c>
      <c r="H255" s="20" t="s">
        <v>690</v>
      </c>
      <c r="I255" s="10" t="s">
        <v>723</v>
      </c>
    </row>
    <row r="256" spans="1:9" x14ac:dyDescent="0.35">
      <c r="A256" s="10" t="s">
        <v>491</v>
      </c>
      <c r="B256" s="11" t="s">
        <v>473</v>
      </c>
      <c r="C256" s="2" t="s">
        <v>316</v>
      </c>
      <c r="D256" s="32" t="s">
        <v>106</v>
      </c>
      <c r="E256" s="32" t="s">
        <v>503</v>
      </c>
      <c r="F256" s="32" t="s">
        <v>497</v>
      </c>
      <c r="G256" s="3" t="s">
        <v>28</v>
      </c>
      <c r="H256" s="20" t="s">
        <v>686</v>
      </c>
      <c r="I256" s="10" t="s">
        <v>723</v>
      </c>
    </row>
    <row r="257" spans="1:9" x14ac:dyDescent="0.35">
      <c r="A257" s="10" t="s">
        <v>491</v>
      </c>
      <c r="B257" s="11" t="s">
        <v>473</v>
      </c>
      <c r="C257" s="5" t="s">
        <v>317</v>
      </c>
      <c r="D257" s="38" t="s">
        <v>7</v>
      </c>
      <c r="E257" s="38" t="s">
        <v>503</v>
      </c>
      <c r="F257" s="38" t="s">
        <v>497</v>
      </c>
      <c r="G257" s="3" t="s">
        <v>29</v>
      </c>
      <c r="H257" s="20" t="s">
        <v>686</v>
      </c>
      <c r="I257" s="10" t="s">
        <v>723</v>
      </c>
    </row>
    <row r="258" spans="1:9" x14ac:dyDescent="0.35">
      <c r="A258" s="10" t="s">
        <v>491</v>
      </c>
      <c r="B258" s="11" t="s">
        <v>473</v>
      </c>
      <c r="C258" s="17" t="s">
        <v>318</v>
      </c>
      <c r="D258" s="37" t="s">
        <v>709</v>
      </c>
      <c r="E258" s="37" t="s">
        <v>503</v>
      </c>
      <c r="F258" s="37" t="s">
        <v>497</v>
      </c>
      <c r="G258" s="3" t="s">
        <v>30</v>
      </c>
      <c r="H258" s="20" t="s">
        <v>690</v>
      </c>
      <c r="I258" s="10" t="s">
        <v>723</v>
      </c>
    </row>
    <row r="259" spans="1:9" x14ac:dyDescent="0.35">
      <c r="A259" s="10" t="s">
        <v>491</v>
      </c>
      <c r="B259" s="11" t="s">
        <v>473</v>
      </c>
      <c r="C259" s="18" t="s">
        <v>319</v>
      </c>
      <c r="D259" s="26" t="s">
        <v>385</v>
      </c>
      <c r="E259" s="3" t="s">
        <v>504</v>
      </c>
      <c r="F259" s="3" t="s">
        <v>499</v>
      </c>
      <c r="G259" s="3"/>
      <c r="H259" s="20" t="s">
        <v>683</v>
      </c>
      <c r="I259" s="10" t="s">
        <v>723</v>
      </c>
    </row>
    <row r="260" spans="1:9" x14ac:dyDescent="0.35">
      <c r="A260" s="10" t="s">
        <v>491</v>
      </c>
      <c r="B260" s="11" t="s">
        <v>474</v>
      </c>
      <c r="C260" s="2" t="s">
        <v>320</v>
      </c>
      <c r="D260" s="2" t="s">
        <v>156</v>
      </c>
      <c r="E260" s="2" t="s">
        <v>503</v>
      </c>
      <c r="F260" s="42" t="s">
        <v>497</v>
      </c>
      <c r="G260" s="3" t="s">
        <v>27</v>
      </c>
      <c r="H260" s="20" t="s">
        <v>685</v>
      </c>
      <c r="I260" s="10" t="s">
        <v>723</v>
      </c>
    </row>
    <row r="261" spans="1:9" x14ac:dyDescent="0.35">
      <c r="A261" s="10" t="s">
        <v>491</v>
      </c>
      <c r="B261" s="11" t="s">
        <v>474</v>
      </c>
      <c r="C261" s="4" t="s">
        <v>321</v>
      </c>
      <c r="D261" s="4" t="s">
        <v>54</v>
      </c>
      <c r="E261" s="4" t="s">
        <v>503</v>
      </c>
      <c r="F261" s="43" t="s">
        <v>497</v>
      </c>
      <c r="G261" s="3" t="s">
        <v>16</v>
      </c>
      <c r="H261" s="20" t="s">
        <v>686</v>
      </c>
      <c r="I261" s="10" t="s">
        <v>723</v>
      </c>
    </row>
    <row r="262" spans="1:9" x14ac:dyDescent="0.35">
      <c r="A262" s="10" t="s">
        <v>491</v>
      </c>
      <c r="B262" s="11" t="s">
        <v>474</v>
      </c>
      <c r="C262" s="5" t="s">
        <v>322</v>
      </c>
      <c r="D262" s="5" t="s">
        <v>146</v>
      </c>
      <c r="E262" s="5" t="s">
        <v>503</v>
      </c>
      <c r="F262" s="41" t="s">
        <v>497</v>
      </c>
      <c r="G262" s="3" t="s">
        <v>66</v>
      </c>
      <c r="H262" s="20" t="s">
        <v>687</v>
      </c>
      <c r="I262" s="10" t="s">
        <v>723</v>
      </c>
    </row>
    <row r="263" spans="1:9" x14ac:dyDescent="0.35">
      <c r="A263" s="10" t="s">
        <v>491</v>
      </c>
      <c r="B263" s="11" t="s">
        <v>474</v>
      </c>
      <c r="C263" s="6" t="s">
        <v>323</v>
      </c>
      <c r="D263" s="6" t="s">
        <v>326</v>
      </c>
      <c r="E263" s="6" t="s">
        <v>503</v>
      </c>
      <c r="F263" s="44" t="s">
        <v>497</v>
      </c>
      <c r="G263" s="3" t="s">
        <v>29</v>
      </c>
      <c r="H263" s="20" t="s">
        <v>686</v>
      </c>
      <c r="I263" s="10" t="s">
        <v>723</v>
      </c>
    </row>
    <row r="264" spans="1:9" x14ac:dyDescent="0.35">
      <c r="A264" s="10" t="s">
        <v>491</v>
      </c>
      <c r="B264" s="11" t="s">
        <v>474</v>
      </c>
      <c r="C264" s="19" t="s">
        <v>321</v>
      </c>
      <c r="D264" s="19" t="s">
        <v>54</v>
      </c>
      <c r="E264" s="19" t="s">
        <v>503</v>
      </c>
      <c r="F264" s="64" t="s">
        <v>497</v>
      </c>
      <c r="G264" s="3" t="s">
        <v>30</v>
      </c>
      <c r="H264" s="20" t="s">
        <v>686</v>
      </c>
      <c r="I264" s="10" t="s">
        <v>723</v>
      </c>
    </row>
    <row r="265" spans="1:9" x14ac:dyDescent="0.35">
      <c r="A265" s="10" t="s">
        <v>491</v>
      </c>
      <c r="B265" s="11" t="s">
        <v>474</v>
      </c>
      <c r="C265" s="3" t="s">
        <v>324</v>
      </c>
      <c r="D265" s="3" t="s">
        <v>302</v>
      </c>
      <c r="E265" s="3" t="s">
        <v>503</v>
      </c>
      <c r="F265" s="3" t="s">
        <v>498</v>
      </c>
      <c r="G265" s="3"/>
      <c r="H265" s="20" t="s">
        <v>683</v>
      </c>
      <c r="I265" s="10" t="s">
        <v>723</v>
      </c>
    </row>
    <row r="266" spans="1:9" x14ac:dyDescent="0.35">
      <c r="A266" s="10" t="s">
        <v>491</v>
      </c>
      <c r="B266" s="11" t="s">
        <v>474</v>
      </c>
      <c r="C266" s="3" t="s">
        <v>325</v>
      </c>
      <c r="D266" s="3" t="s">
        <v>7</v>
      </c>
      <c r="E266" s="3" t="s">
        <v>503</v>
      </c>
      <c r="F266" s="3" t="s">
        <v>498</v>
      </c>
      <c r="G266" s="3"/>
      <c r="H266" s="20" t="s">
        <v>683</v>
      </c>
      <c r="I266" s="10" t="s">
        <v>723</v>
      </c>
    </row>
    <row r="267" spans="1:9" x14ac:dyDescent="0.35">
      <c r="A267" s="10" t="s">
        <v>491</v>
      </c>
      <c r="B267" s="11" t="s">
        <v>475</v>
      </c>
      <c r="C267" s="2" t="s">
        <v>327</v>
      </c>
      <c r="D267" s="2" t="s">
        <v>94</v>
      </c>
      <c r="E267" s="2" t="s">
        <v>503</v>
      </c>
      <c r="F267" s="42" t="s">
        <v>497</v>
      </c>
      <c r="G267" s="3" t="s">
        <v>16</v>
      </c>
      <c r="H267" s="20" t="s">
        <v>684</v>
      </c>
      <c r="I267" s="10" t="s">
        <v>723</v>
      </c>
    </row>
    <row r="268" spans="1:9" x14ac:dyDescent="0.35">
      <c r="A268" s="10" t="s">
        <v>491</v>
      </c>
      <c r="B268" s="11" t="s">
        <v>475</v>
      </c>
      <c r="C268" s="3" t="s">
        <v>328</v>
      </c>
      <c r="D268" s="3" t="s">
        <v>329</v>
      </c>
      <c r="E268" s="3" t="s">
        <v>503</v>
      </c>
      <c r="F268" s="3" t="s">
        <v>498</v>
      </c>
      <c r="G268" s="3"/>
      <c r="H268" s="20" t="s">
        <v>686</v>
      </c>
      <c r="I268" s="10" t="s">
        <v>723</v>
      </c>
    </row>
    <row r="269" spans="1:9" x14ac:dyDescent="0.35">
      <c r="A269" s="10" t="s">
        <v>491</v>
      </c>
      <c r="B269" s="11" t="s">
        <v>476</v>
      </c>
      <c r="C269" s="2" t="s">
        <v>330</v>
      </c>
      <c r="D269" s="2" t="s">
        <v>97</v>
      </c>
      <c r="E269" s="2" t="s">
        <v>503</v>
      </c>
      <c r="F269" s="42" t="s">
        <v>497</v>
      </c>
      <c r="G269" s="3" t="s">
        <v>56</v>
      </c>
      <c r="H269" s="20" t="s">
        <v>684</v>
      </c>
      <c r="I269" s="10" t="s">
        <v>723</v>
      </c>
    </row>
    <row r="270" spans="1:9" x14ac:dyDescent="0.35">
      <c r="A270" s="10" t="s">
        <v>491</v>
      </c>
      <c r="B270" s="11" t="s">
        <v>476</v>
      </c>
      <c r="C270" s="5" t="s">
        <v>331</v>
      </c>
      <c r="D270" s="5" t="s">
        <v>334</v>
      </c>
      <c r="E270" s="5" t="s">
        <v>503</v>
      </c>
      <c r="F270" s="41" t="s">
        <v>497</v>
      </c>
      <c r="G270" s="3" t="s">
        <v>66</v>
      </c>
      <c r="H270" s="20" t="s">
        <v>683</v>
      </c>
      <c r="I270" s="10" t="s">
        <v>723</v>
      </c>
    </row>
    <row r="271" spans="1:9" x14ac:dyDescent="0.35">
      <c r="A271" s="10" t="s">
        <v>491</v>
      </c>
      <c r="B271" s="11" t="s">
        <v>476</v>
      </c>
      <c r="C271" s="3" t="s">
        <v>332</v>
      </c>
      <c r="D271" s="3" t="s">
        <v>335</v>
      </c>
      <c r="E271" s="3" t="s">
        <v>503</v>
      </c>
      <c r="F271" s="3" t="s">
        <v>499</v>
      </c>
      <c r="G271" s="3"/>
      <c r="H271" s="20" t="s">
        <v>690</v>
      </c>
      <c r="I271" s="10" t="s">
        <v>723</v>
      </c>
    </row>
    <row r="272" spans="1:9" x14ac:dyDescent="0.35">
      <c r="A272" s="10" t="s">
        <v>491</v>
      </c>
      <c r="B272" s="11" t="s">
        <v>476</v>
      </c>
      <c r="C272" s="3" t="s">
        <v>333</v>
      </c>
      <c r="D272" s="3" t="s">
        <v>336</v>
      </c>
      <c r="E272" s="3" t="s">
        <v>503</v>
      </c>
      <c r="F272" s="3" t="s">
        <v>498</v>
      </c>
      <c r="G272" s="3"/>
      <c r="H272" s="20" t="s">
        <v>683</v>
      </c>
      <c r="I272" s="10" t="s">
        <v>723</v>
      </c>
    </row>
    <row r="273" spans="1:9" x14ac:dyDescent="0.35">
      <c r="A273" s="10" t="s">
        <v>491</v>
      </c>
      <c r="B273" s="11" t="s">
        <v>477</v>
      </c>
      <c r="C273" s="2" t="s">
        <v>337</v>
      </c>
      <c r="D273" s="2" t="s">
        <v>339</v>
      </c>
      <c r="E273" s="2" t="s">
        <v>503</v>
      </c>
      <c r="F273" s="42" t="s">
        <v>497</v>
      </c>
      <c r="G273" s="3" t="s">
        <v>27</v>
      </c>
      <c r="H273" s="20" t="s">
        <v>684</v>
      </c>
      <c r="I273" s="10" t="s">
        <v>723</v>
      </c>
    </row>
    <row r="274" spans="1:9" x14ac:dyDescent="0.35">
      <c r="A274" s="10" t="s">
        <v>491</v>
      </c>
      <c r="B274" s="11" t="s">
        <v>477</v>
      </c>
      <c r="C274" s="4" t="s">
        <v>337</v>
      </c>
      <c r="D274" s="4" t="s">
        <v>339</v>
      </c>
      <c r="E274" s="4" t="s">
        <v>503</v>
      </c>
      <c r="F274" s="43" t="s">
        <v>497</v>
      </c>
      <c r="G274" s="3" t="s">
        <v>66</v>
      </c>
      <c r="H274" s="20" t="s">
        <v>684</v>
      </c>
      <c r="I274" s="10" t="s">
        <v>723</v>
      </c>
    </row>
    <row r="275" spans="1:9" x14ac:dyDescent="0.35">
      <c r="A275" s="10" t="s">
        <v>491</v>
      </c>
      <c r="B275" s="11" t="s">
        <v>477</v>
      </c>
      <c r="C275" s="3" t="s">
        <v>338</v>
      </c>
      <c r="D275" s="3" t="s">
        <v>46</v>
      </c>
      <c r="E275" s="3" t="s">
        <v>503</v>
      </c>
      <c r="F275" s="3" t="s">
        <v>498</v>
      </c>
      <c r="G275" s="3"/>
      <c r="H275" s="20" t="s">
        <v>686</v>
      </c>
      <c r="I275" s="10" t="s">
        <v>723</v>
      </c>
    </row>
    <row r="276" spans="1:9" x14ac:dyDescent="0.35">
      <c r="A276" s="10" t="s">
        <v>491</v>
      </c>
      <c r="B276" s="11" t="s">
        <v>478</v>
      </c>
      <c r="C276" s="2" t="s">
        <v>340</v>
      </c>
      <c r="D276" s="2" t="s">
        <v>315</v>
      </c>
      <c r="E276" s="2" t="s">
        <v>503</v>
      </c>
      <c r="F276" s="42" t="s">
        <v>497</v>
      </c>
      <c r="G276" s="3" t="s">
        <v>27</v>
      </c>
      <c r="H276" s="20" t="s">
        <v>684</v>
      </c>
      <c r="I276" s="10" t="s">
        <v>723</v>
      </c>
    </row>
    <row r="277" spans="1:9" x14ac:dyDescent="0.35">
      <c r="A277" s="10" t="s">
        <v>491</v>
      </c>
      <c r="B277" s="11" t="s">
        <v>478</v>
      </c>
      <c r="C277" s="3" t="s">
        <v>341</v>
      </c>
      <c r="D277" s="3" t="s">
        <v>342</v>
      </c>
      <c r="E277" s="3" t="s">
        <v>503</v>
      </c>
      <c r="F277" s="3" t="s">
        <v>498</v>
      </c>
      <c r="G277" s="3"/>
      <c r="H277" s="20" t="s">
        <v>683</v>
      </c>
      <c r="I277" s="10" t="s">
        <v>723</v>
      </c>
    </row>
    <row r="278" spans="1:9" x14ac:dyDescent="0.35">
      <c r="A278" s="10" t="s">
        <v>491</v>
      </c>
      <c r="B278" s="11" t="s">
        <v>479</v>
      </c>
      <c r="C278" s="2" t="s">
        <v>343</v>
      </c>
      <c r="D278" s="2" t="s">
        <v>20</v>
      </c>
      <c r="E278" s="2" t="s">
        <v>503</v>
      </c>
      <c r="F278" s="42" t="s">
        <v>497</v>
      </c>
      <c r="G278" s="3" t="s">
        <v>56</v>
      </c>
      <c r="H278" s="20" t="s">
        <v>688</v>
      </c>
      <c r="I278" s="10" t="s">
        <v>723</v>
      </c>
    </row>
    <row r="279" spans="1:9" x14ac:dyDescent="0.35">
      <c r="A279" s="10" t="s">
        <v>491</v>
      </c>
      <c r="B279" s="11" t="s">
        <v>479</v>
      </c>
      <c r="C279" s="3" t="s">
        <v>344</v>
      </c>
      <c r="D279" s="3" t="s">
        <v>112</v>
      </c>
      <c r="E279" s="3" t="s">
        <v>503</v>
      </c>
      <c r="F279" s="3" t="s">
        <v>499</v>
      </c>
      <c r="G279" s="3"/>
      <c r="H279" s="20" t="s">
        <v>688</v>
      </c>
      <c r="I279" s="10" t="s">
        <v>723</v>
      </c>
    </row>
    <row r="280" spans="1:9" x14ac:dyDescent="0.35">
      <c r="A280" s="10" t="s">
        <v>491</v>
      </c>
      <c r="B280" s="11" t="s">
        <v>479</v>
      </c>
      <c r="C280" s="3" t="s">
        <v>345</v>
      </c>
      <c r="D280" s="3" t="s">
        <v>7</v>
      </c>
      <c r="E280" s="3" t="s">
        <v>503</v>
      </c>
      <c r="F280" s="3" t="s">
        <v>498</v>
      </c>
      <c r="G280" s="3"/>
      <c r="H280" s="20" t="s">
        <v>683</v>
      </c>
      <c r="I280" s="10" t="s">
        <v>723</v>
      </c>
    </row>
    <row r="281" spans="1:9" x14ac:dyDescent="0.35">
      <c r="A281" s="10" t="s">
        <v>491</v>
      </c>
      <c r="B281" s="11" t="s">
        <v>479</v>
      </c>
      <c r="C281" s="3" t="s">
        <v>346</v>
      </c>
      <c r="D281" s="3" t="s">
        <v>347</v>
      </c>
      <c r="E281" s="3" t="s">
        <v>503</v>
      </c>
      <c r="F281" s="3" t="s">
        <v>498</v>
      </c>
      <c r="G281" s="3"/>
      <c r="H281" s="20" t="s">
        <v>683</v>
      </c>
      <c r="I281" s="10" t="s">
        <v>723</v>
      </c>
    </row>
    <row r="282" spans="1:9" x14ac:dyDescent="0.35">
      <c r="A282" s="10" t="s">
        <v>491</v>
      </c>
      <c r="B282" s="11" t="s">
        <v>480</v>
      </c>
      <c r="C282" s="2" t="s">
        <v>348</v>
      </c>
      <c r="D282" s="2" t="s">
        <v>25</v>
      </c>
      <c r="E282" s="2" t="s">
        <v>503</v>
      </c>
      <c r="F282" s="42" t="s">
        <v>497</v>
      </c>
      <c r="G282" s="3" t="s">
        <v>16</v>
      </c>
      <c r="H282" s="20" t="s">
        <v>686</v>
      </c>
      <c r="I282" s="10" t="s">
        <v>723</v>
      </c>
    </row>
    <row r="283" spans="1:9" x14ac:dyDescent="0.35">
      <c r="A283" s="10" t="s">
        <v>491</v>
      </c>
      <c r="B283" s="11" t="s">
        <v>481</v>
      </c>
      <c r="C283" s="2" t="s">
        <v>349</v>
      </c>
      <c r="D283" s="2" t="s">
        <v>45</v>
      </c>
      <c r="E283" s="2" t="s">
        <v>503</v>
      </c>
      <c r="F283" s="42" t="s">
        <v>497</v>
      </c>
      <c r="G283" s="3" t="s">
        <v>27</v>
      </c>
      <c r="H283" s="20" t="s">
        <v>685</v>
      </c>
      <c r="I283" s="10" t="s">
        <v>723</v>
      </c>
    </row>
    <row r="284" spans="1:9" x14ac:dyDescent="0.35">
      <c r="A284" s="10" t="s">
        <v>491</v>
      </c>
      <c r="B284" s="11" t="s">
        <v>481</v>
      </c>
      <c r="C284" s="4" t="s">
        <v>350</v>
      </c>
      <c r="D284" s="4" t="s">
        <v>107</v>
      </c>
      <c r="E284" s="4" t="s">
        <v>503</v>
      </c>
      <c r="F284" s="43" t="s">
        <v>497</v>
      </c>
      <c r="G284" s="3" t="s">
        <v>16</v>
      </c>
      <c r="H284" s="20" t="s">
        <v>683</v>
      </c>
      <c r="I284" s="10" t="s">
        <v>723</v>
      </c>
    </row>
    <row r="285" spans="1:9" x14ac:dyDescent="0.35">
      <c r="A285" s="10" t="s">
        <v>491</v>
      </c>
      <c r="B285" s="11" t="s">
        <v>481</v>
      </c>
      <c r="C285" s="5" t="s">
        <v>351</v>
      </c>
      <c r="D285" s="5" t="s">
        <v>133</v>
      </c>
      <c r="E285" s="5" t="s">
        <v>503</v>
      </c>
      <c r="F285" s="41" t="s">
        <v>497</v>
      </c>
      <c r="G285" s="3" t="s">
        <v>28</v>
      </c>
      <c r="H285" s="20" t="s">
        <v>683</v>
      </c>
      <c r="I285" s="10" t="s">
        <v>723</v>
      </c>
    </row>
    <row r="286" spans="1:9" x14ac:dyDescent="0.35">
      <c r="A286" s="10" t="s">
        <v>491</v>
      </c>
      <c r="B286" s="11" t="s">
        <v>481</v>
      </c>
      <c r="C286" s="6" t="s">
        <v>351</v>
      </c>
      <c r="D286" s="6" t="s">
        <v>133</v>
      </c>
      <c r="E286" s="6" t="s">
        <v>503</v>
      </c>
      <c r="F286" s="44" t="s">
        <v>497</v>
      </c>
      <c r="G286" s="3" t="s">
        <v>29</v>
      </c>
      <c r="H286" s="20" t="s">
        <v>683</v>
      </c>
      <c r="I286" s="10" t="s">
        <v>723</v>
      </c>
    </row>
    <row r="287" spans="1:9" x14ac:dyDescent="0.35">
      <c r="A287" s="10" t="s">
        <v>491</v>
      </c>
      <c r="B287" s="11" t="s">
        <v>481</v>
      </c>
      <c r="C287" s="14" t="s">
        <v>352</v>
      </c>
      <c r="D287" s="14" t="s">
        <v>168</v>
      </c>
      <c r="E287" s="14" t="s">
        <v>503</v>
      </c>
      <c r="F287" s="51" t="s">
        <v>497</v>
      </c>
      <c r="G287" s="3" t="s">
        <v>30</v>
      </c>
      <c r="H287" s="20" t="s">
        <v>683</v>
      </c>
      <c r="I287" s="10" t="s">
        <v>723</v>
      </c>
    </row>
    <row r="288" spans="1:9" x14ac:dyDescent="0.35">
      <c r="A288" s="10" t="s">
        <v>491</v>
      </c>
      <c r="B288" s="11" t="s">
        <v>482</v>
      </c>
      <c r="C288" s="2" t="s">
        <v>353</v>
      </c>
      <c r="D288" s="2" t="s">
        <v>88</v>
      </c>
      <c r="E288" s="2" t="s">
        <v>503</v>
      </c>
      <c r="F288" s="42" t="s">
        <v>497</v>
      </c>
      <c r="G288" s="3" t="s">
        <v>16</v>
      </c>
      <c r="H288" s="20" t="s">
        <v>690</v>
      </c>
      <c r="I288" s="10" t="s">
        <v>723</v>
      </c>
    </row>
    <row r="289" spans="1:9" x14ac:dyDescent="0.35">
      <c r="A289" s="10" t="s">
        <v>491</v>
      </c>
      <c r="B289" s="11" t="s">
        <v>482</v>
      </c>
      <c r="C289" s="3" t="s">
        <v>354</v>
      </c>
      <c r="D289" s="3" t="s">
        <v>38</v>
      </c>
      <c r="E289" s="3" t="s">
        <v>503</v>
      </c>
      <c r="F289" s="3" t="s">
        <v>498</v>
      </c>
      <c r="G289" s="3"/>
      <c r="H289" s="20" t="s">
        <v>683</v>
      </c>
      <c r="I289" s="10" t="s">
        <v>723</v>
      </c>
    </row>
    <row r="290" spans="1:9" x14ac:dyDescent="0.35">
      <c r="A290" s="10" t="s">
        <v>491</v>
      </c>
      <c r="B290" s="11" t="s">
        <v>483</v>
      </c>
      <c r="C290" s="2" t="s">
        <v>355</v>
      </c>
      <c r="D290" s="2" t="s">
        <v>146</v>
      </c>
      <c r="E290" s="2" t="s">
        <v>503</v>
      </c>
      <c r="F290" s="42" t="s">
        <v>497</v>
      </c>
      <c r="G290" s="3" t="s">
        <v>27</v>
      </c>
      <c r="H290" s="20" t="s">
        <v>688</v>
      </c>
      <c r="I290" s="10" t="s">
        <v>723</v>
      </c>
    </row>
    <row r="291" spans="1:9" x14ac:dyDescent="0.35">
      <c r="A291" s="10" t="s">
        <v>491</v>
      </c>
      <c r="B291" s="11" t="s">
        <v>483</v>
      </c>
      <c r="C291" s="4" t="s">
        <v>356</v>
      </c>
      <c r="D291" s="4" t="s">
        <v>107</v>
      </c>
      <c r="E291" s="4" t="s">
        <v>503</v>
      </c>
      <c r="F291" s="43" t="s">
        <v>497</v>
      </c>
      <c r="G291" s="3" t="s">
        <v>28</v>
      </c>
      <c r="H291" s="20" t="s">
        <v>683</v>
      </c>
      <c r="I291" s="10" t="s">
        <v>723</v>
      </c>
    </row>
    <row r="292" spans="1:9" x14ac:dyDescent="0.35">
      <c r="A292" s="10" t="s">
        <v>491</v>
      </c>
      <c r="B292" s="11" t="s">
        <v>483</v>
      </c>
      <c r="C292" s="5" t="s">
        <v>357</v>
      </c>
      <c r="D292" s="5" t="s">
        <v>360</v>
      </c>
      <c r="E292" s="5" t="s">
        <v>504</v>
      </c>
      <c r="F292" s="41" t="s">
        <v>497</v>
      </c>
      <c r="G292" s="3" t="s">
        <v>29</v>
      </c>
      <c r="H292" s="20" t="s">
        <v>684</v>
      </c>
      <c r="I292" s="10" t="s">
        <v>723</v>
      </c>
    </row>
    <row r="293" spans="1:9" x14ac:dyDescent="0.35">
      <c r="A293" s="10" t="s">
        <v>491</v>
      </c>
      <c r="B293" s="11" t="s">
        <v>483</v>
      </c>
      <c r="C293" s="3" t="s">
        <v>358</v>
      </c>
      <c r="D293" s="3" t="s">
        <v>64</v>
      </c>
      <c r="E293" s="3" t="s">
        <v>503</v>
      </c>
      <c r="F293" s="3" t="s">
        <v>498</v>
      </c>
      <c r="G293" s="3"/>
      <c r="H293" s="20" t="s">
        <v>683</v>
      </c>
      <c r="I293" s="10" t="s">
        <v>723</v>
      </c>
    </row>
    <row r="294" spans="1:9" x14ac:dyDescent="0.35">
      <c r="A294" s="10" t="s">
        <v>491</v>
      </c>
      <c r="B294" s="11" t="s">
        <v>483</v>
      </c>
      <c r="C294" s="3" t="s">
        <v>359</v>
      </c>
      <c r="D294" s="3" t="s">
        <v>361</v>
      </c>
      <c r="E294" s="3" t="s">
        <v>503</v>
      </c>
      <c r="F294" s="3" t="s">
        <v>498</v>
      </c>
      <c r="G294" s="3"/>
      <c r="H294" s="20" t="s">
        <v>683</v>
      </c>
      <c r="I294" s="10" t="s">
        <v>723</v>
      </c>
    </row>
    <row r="295" spans="1:9" x14ac:dyDescent="0.35">
      <c r="A295" s="10" t="s">
        <v>491</v>
      </c>
      <c r="B295" s="11" t="s">
        <v>362</v>
      </c>
      <c r="C295" s="2" t="s">
        <v>363</v>
      </c>
      <c r="D295" s="2" t="s">
        <v>364</v>
      </c>
      <c r="E295" s="2" t="s">
        <v>503</v>
      </c>
      <c r="F295" s="42" t="s">
        <v>497</v>
      </c>
      <c r="G295" s="3" t="s">
        <v>16</v>
      </c>
      <c r="H295" s="20" t="s">
        <v>684</v>
      </c>
      <c r="I295" s="10" t="s">
        <v>723</v>
      </c>
    </row>
    <row r="296" spans="1:9" x14ac:dyDescent="0.35">
      <c r="A296" s="10" t="s">
        <v>491</v>
      </c>
      <c r="B296" s="11" t="s">
        <v>362</v>
      </c>
      <c r="C296" s="3" t="s">
        <v>358</v>
      </c>
      <c r="D296" s="3" t="s">
        <v>365</v>
      </c>
      <c r="E296" s="3" t="s">
        <v>503</v>
      </c>
      <c r="F296" s="3" t="s">
        <v>498</v>
      </c>
      <c r="G296" s="3"/>
      <c r="H296" s="20" t="s">
        <v>683</v>
      </c>
      <c r="I296" s="10" t="s">
        <v>723</v>
      </c>
    </row>
    <row r="297" spans="1:9" x14ac:dyDescent="0.35">
      <c r="A297" s="10" t="s">
        <v>491</v>
      </c>
      <c r="B297" s="11" t="s">
        <v>366</v>
      </c>
      <c r="C297" s="2" t="s">
        <v>367</v>
      </c>
      <c r="D297" s="2" t="s">
        <v>372</v>
      </c>
      <c r="E297" s="2" t="s">
        <v>503</v>
      </c>
      <c r="F297" s="42" t="s">
        <v>497</v>
      </c>
      <c r="G297" s="3" t="s">
        <v>56</v>
      </c>
      <c r="H297" s="20" t="s">
        <v>688</v>
      </c>
      <c r="I297" s="10" t="s">
        <v>723</v>
      </c>
    </row>
    <row r="298" spans="1:9" x14ac:dyDescent="0.35">
      <c r="A298" s="10" t="s">
        <v>491</v>
      </c>
      <c r="B298" s="11" t="s">
        <v>366</v>
      </c>
      <c r="C298" s="4" t="s">
        <v>368</v>
      </c>
      <c r="D298" s="4" t="s">
        <v>373</v>
      </c>
      <c r="E298" s="4" t="s">
        <v>503</v>
      </c>
      <c r="F298" s="43" t="s">
        <v>497</v>
      </c>
      <c r="G298" s="3" t="s">
        <v>16</v>
      </c>
      <c r="H298" s="20" t="s">
        <v>683</v>
      </c>
      <c r="I298" s="10" t="s">
        <v>723</v>
      </c>
    </row>
    <row r="299" spans="1:9" x14ac:dyDescent="0.35">
      <c r="A299" s="10" t="s">
        <v>491</v>
      </c>
      <c r="B299" s="11" t="s">
        <v>366</v>
      </c>
      <c r="C299" s="5" t="s">
        <v>369</v>
      </c>
      <c r="D299" s="5" t="s">
        <v>374</v>
      </c>
      <c r="E299" s="5" t="s">
        <v>503</v>
      </c>
      <c r="F299" s="41" t="s">
        <v>497</v>
      </c>
      <c r="G299" s="3" t="s">
        <v>66</v>
      </c>
      <c r="H299" s="20" t="s">
        <v>683</v>
      </c>
      <c r="I299" s="10" t="s">
        <v>723</v>
      </c>
    </row>
    <row r="300" spans="1:9" x14ac:dyDescent="0.35">
      <c r="A300" s="10" t="s">
        <v>491</v>
      </c>
      <c r="B300" s="11" t="s">
        <v>366</v>
      </c>
      <c r="C300" s="6" t="s">
        <v>370</v>
      </c>
      <c r="D300" s="6" t="s">
        <v>375</v>
      </c>
      <c r="E300" s="6" t="s">
        <v>503</v>
      </c>
      <c r="F300" s="44" t="s">
        <v>497</v>
      </c>
      <c r="G300" s="3" t="s">
        <v>28</v>
      </c>
      <c r="H300" s="20" t="s">
        <v>683</v>
      </c>
      <c r="I300" s="10" t="s">
        <v>723</v>
      </c>
    </row>
    <row r="301" spans="1:9" x14ac:dyDescent="0.35">
      <c r="A301" s="10" t="s">
        <v>491</v>
      </c>
      <c r="B301" s="11" t="s">
        <v>366</v>
      </c>
      <c r="C301" s="3" t="s">
        <v>371</v>
      </c>
      <c r="D301" s="3" t="s">
        <v>374</v>
      </c>
      <c r="E301" s="3" t="s">
        <v>503</v>
      </c>
      <c r="F301" s="3" t="s">
        <v>499</v>
      </c>
      <c r="G301" s="3"/>
      <c r="H301" s="20" t="s">
        <v>687</v>
      </c>
      <c r="I301" s="10" t="s">
        <v>723</v>
      </c>
    </row>
    <row r="302" spans="1:9" x14ac:dyDescent="0.35">
      <c r="A302" s="10" t="s">
        <v>491</v>
      </c>
      <c r="B302" s="11" t="s">
        <v>376</v>
      </c>
      <c r="C302" s="2" t="s">
        <v>377</v>
      </c>
      <c r="D302" s="2" t="s">
        <v>380</v>
      </c>
      <c r="E302" s="2" t="s">
        <v>503</v>
      </c>
      <c r="F302" s="42" t="s">
        <v>497</v>
      </c>
      <c r="G302" s="3" t="s">
        <v>16</v>
      </c>
      <c r="H302" s="20" t="s">
        <v>690</v>
      </c>
      <c r="I302" s="10" t="s">
        <v>723</v>
      </c>
    </row>
    <row r="303" spans="1:9" x14ac:dyDescent="0.35">
      <c r="A303" s="10" t="s">
        <v>491</v>
      </c>
      <c r="B303" s="11" t="s">
        <v>376</v>
      </c>
      <c r="C303" s="4" t="s">
        <v>378</v>
      </c>
      <c r="D303" s="4" t="s">
        <v>177</v>
      </c>
      <c r="E303" s="4" t="s">
        <v>503</v>
      </c>
      <c r="F303" s="43" t="s">
        <v>497</v>
      </c>
      <c r="G303" s="3" t="s">
        <v>28</v>
      </c>
      <c r="H303" s="20" t="s">
        <v>690</v>
      </c>
      <c r="I303" s="10" t="s">
        <v>723</v>
      </c>
    </row>
    <row r="304" spans="1:9" x14ac:dyDescent="0.35">
      <c r="A304" s="10" t="s">
        <v>491</v>
      </c>
      <c r="B304" s="11" t="s">
        <v>376</v>
      </c>
      <c r="C304" s="3" t="s">
        <v>379</v>
      </c>
      <c r="D304" s="3" t="s">
        <v>159</v>
      </c>
      <c r="E304" s="3" t="s">
        <v>503</v>
      </c>
      <c r="F304" s="3" t="s">
        <v>499</v>
      </c>
      <c r="G304" s="3"/>
      <c r="H304" s="20" t="s">
        <v>685</v>
      </c>
      <c r="I304" s="10" t="s">
        <v>723</v>
      </c>
    </row>
    <row r="305" spans="1:9" x14ac:dyDescent="0.35">
      <c r="A305" s="10" t="s">
        <v>491</v>
      </c>
      <c r="B305" s="11" t="s">
        <v>484</v>
      </c>
      <c r="C305" s="2" t="s">
        <v>381</v>
      </c>
      <c r="D305" s="2" t="s">
        <v>47</v>
      </c>
      <c r="E305" s="2" t="s">
        <v>503</v>
      </c>
      <c r="F305" s="42" t="s">
        <v>497</v>
      </c>
      <c r="G305" s="3" t="s">
        <v>16</v>
      </c>
      <c r="H305" s="10"/>
      <c r="I305" s="10" t="s">
        <v>724</v>
      </c>
    </row>
    <row r="306" spans="1:9" x14ac:dyDescent="0.35">
      <c r="A306" s="10" t="s">
        <v>491</v>
      </c>
      <c r="B306" s="11" t="s">
        <v>484</v>
      </c>
      <c r="C306" s="3" t="s">
        <v>382</v>
      </c>
      <c r="D306" s="3" t="s">
        <v>384</v>
      </c>
      <c r="E306" s="3" t="s">
        <v>504</v>
      </c>
      <c r="F306" s="3" t="s">
        <v>498</v>
      </c>
      <c r="G306" s="3"/>
      <c r="H306" s="20" t="s">
        <v>686</v>
      </c>
      <c r="I306" s="10" t="s">
        <v>723</v>
      </c>
    </row>
    <row r="307" spans="1:9" x14ac:dyDescent="0.35">
      <c r="A307" s="10" t="s">
        <v>491</v>
      </c>
      <c r="B307" s="11" t="s">
        <v>484</v>
      </c>
      <c r="C307" s="3" t="s">
        <v>319</v>
      </c>
      <c r="D307" s="3" t="s">
        <v>385</v>
      </c>
      <c r="E307" s="3" t="s">
        <v>504</v>
      </c>
      <c r="F307" s="3" t="s">
        <v>498</v>
      </c>
      <c r="G307" s="3"/>
      <c r="H307" s="20" t="s">
        <v>683</v>
      </c>
      <c r="I307" s="10" t="s">
        <v>723</v>
      </c>
    </row>
    <row r="308" spans="1:9" x14ac:dyDescent="0.35">
      <c r="A308" s="10" t="s">
        <v>491</v>
      </c>
      <c r="B308" s="11" t="s">
        <v>484</v>
      </c>
      <c r="C308" s="8" t="s">
        <v>383</v>
      </c>
      <c r="D308" s="8" t="s">
        <v>485</v>
      </c>
      <c r="E308" s="8" t="s">
        <v>503</v>
      </c>
      <c r="F308" s="8" t="s">
        <v>499</v>
      </c>
      <c r="G308" s="8"/>
      <c r="H308" s="20" t="s">
        <v>688</v>
      </c>
      <c r="I308" s="10" t="s">
        <v>723</v>
      </c>
    </row>
    <row r="309" spans="1:9" x14ac:dyDescent="0.35">
      <c r="A309" s="10" t="s">
        <v>491</v>
      </c>
      <c r="B309" s="11" t="s">
        <v>486</v>
      </c>
      <c r="C309" s="2" t="s">
        <v>386</v>
      </c>
      <c r="D309" s="2" t="s">
        <v>390</v>
      </c>
      <c r="E309" s="2" t="s">
        <v>503</v>
      </c>
      <c r="F309" s="42" t="s">
        <v>497</v>
      </c>
      <c r="G309" s="3" t="s">
        <v>66</v>
      </c>
      <c r="H309" s="20" t="s">
        <v>690</v>
      </c>
      <c r="I309" s="10" t="s">
        <v>723</v>
      </c>
    </row>
    <row r="310" spans="1:9" x14ac:dyDescent="0.35">
      <c r="A310" s="10" t="s">
        <v>491</v>
      </c>
      <c r="B310" s="11" t="s">
        <v>486</v>
      </c>
      <c r="C310" s="4" t="s">
        <v>387</v>
      </c>
      <c r="D310" s="4" t="s">
        <v>391</v>
      </c>
      <c r="E310" s="4" t="s">
        <v>503</v>
      </c>
      <c r="F310" s="43" t="s">
        <v>497</v>
      </c>
      <c r="G310" s="3" t="s">
        <v>28</v>
      </c>
      <c r="H310" s="20" t="s">
        <v>688</v>
      </c>
      <c r="I310" s="10" t="s">
        <v>723</v>
      </c>
    </row>
    <row r="311" spans="1:9" x14ac:dyDescent="0.35">
      <c r="A311" s="10" t="s">
        <v>491</v>
      </c>
      <c r="B311" s="11" t="s">
        <v>486</v>
      </c>
      <c r="C311" s="3" t="s">
        <v>388</v>
      </c>
      <c r="D311" s="3" t="s">
        <v>97</v>
      </c>
      <c r="E311" s="3" t="s">
        <v>503</v>
      </c>
      <c r="F311" s="3" t="s">
        <v>498</v>
      </c>
      <c r="G311" s="3"/>
      <c r="H311" s="20" t="s">
        <v>683</v>
      </c>
      <c r="I311" s="10" t="s">
        <v>723</v>
      </c>
    </row>
    <row r="312" spans="1:9" x14ac:dyDescent="0.35">
      <c r="A312" s="10" t="s">
        <v>491</v>
      </c>
      <c r="B312" s="11" t="s">
        <v>486</v>
      </c>
      <c r="C312" s="3" t="s">
        <v>389</v>
      </c>
      <c r="D312" s="3" t="s">
        <v>392</v>
      </c>
      <c r="E312" s="3" t="s">
        <v>503</v>
      </c>
      <c r="F312" s="3" t="s">
        <v>498</v>
      </c>
      <c r="G312" s="3"/>
      <c r="H312" s="20" t="s">
        <v>683</v>
      </c>
      <c r="I312" s="10" t="s">
        <v>723</v>
      </c>
    </row>
    <row r="313" spans="1:9" x14ac:dyDescent="0.35">
      <c r="A313" s="10" t="s">
        <v>491</v>
      </c>
      <c r="B313" s="11" t="s">
        <v>487</v>
      </c>
      <c r="C313" s="2" t="s">
        <v>393</v>
      </c>
      <c r="D313" s="2" t="s">
        <v>107</v>
      </c>
      <c r="E313" s="2" t="s">
        <v>503</v>
      </c>
      <c r="F313" s="42" t="s">
        <v>497</v>
      </c>
      <c r="G313" s="3" t="s">
        <v>27</v>
      </c>
      <c r="H313" s="20" t="s">
        <v>688</v>
      </c>
      <c r="I313" s="10" t="s">
        <v>723</v>
      </c>
    </row>
    <row r="314" spans="1:9" x14ac:dyDescent="0.35">
      <c r="A314" s="10" t="s">
        <v>491</v>
      </c>
      <c r="B314" s="11" t="s">
        <v>487</v>
      </c>
      <c r="C314" s="4" t="s">
        <v>394</v>
      </c>
      <c r="D314" s="4" t="s">
        <v>397</v>
      </c>
      <c r="E314" s="4" t="s">
        <v>503</v>
      </c>
      <c r="F314" s="43" t="s">
        <v>497</v>
      </c>
      <c r="G314" s="3" t="s">
        <v>16</v>
      </c>
      <c r="H314" s="20" t="s">
        <v>683</v>
      </c>
      <c r="I314" s="10" t="s">
        <v>723</v>
      </c>
    </row>
    <row r="315" spans="1:9" x14ac:dyDescent="0.35">
      <c r="A315" s="10" t="s">
        <v>491</v>
      </c>
      <c r="B315" s="11" t="s">
        <v>487</v>
      </c>
      <c r="C315" s="5" t="s">
        <v>230</v>
      </c>
      <c r="D315" s="5" t="s">
        <v>19</v>
      </c>
      <c r="E315" s="5" t="s">
        <v>503</v>
      </c>
      <c r="F315" s="41" t="s">
        <v>497</v>
      </c>
      <c r="G315" s="3" t="s">
        <v>66</v>
      </c>
      <c r="H315" s="20" t="s">
        <v>686</v>
      </c>
      <c r="I315" s="10" t="s">
        <v>723</v>
      </c>
    </row>
    <row r="316" spans="1:9" x14ac:dyDescent="0.35">
      <c r="A316" s="10" t="s">
        <v>491</v>
      </c>
      <c r="B316" s="11" t="s">
        <v>487</v>
      </c>
      <c r="C316" s="3" t="s">
        <v>395</v>
      </c>
      <c r="D316" s="3" t="s">
        <v>238</v>
      </c>
      <c r="E316" s="3" t="s">
        <v>503</v>
      </c>
      <c r="F316" s="3" t="s">
        <v>498</v>
      </c>
      <c r="G316" s="3"/>
      <c r="H316" s="20" t="s">
        <v>686</v>
      </c>
      <c r="I316" s="10" t="s">
        <v>723</v>
      </c>
    </row>
    <row r="317" spans="1:9" x14ac:dyDescent="0.35">
      <c r="A317" s="10" t="s">
        <v>491</v>
      </c>
      <c r="B317" s="11" t="s">
        <v>487</v>
      </c>
      <c r="C317" s="3" t="s">
        <v>396</v>
      </c>
      <c r="D317" s="3" t="s">
        <v>398</v>
      </c>
      <c r="E317" s="3" t="s">
        <v>503</v>
      </c>
      <c r="F317" s="3" t="s">
        <v>499</v>
      </c>
      <c r="G317" s="3"/>
      <c r="H317" s="20" t="s">
        <v>690</v>
      </c>
      <c r="I317" s="10" t="s">
        <v>723</v>
      </c>
    </row>
    <row r="318" spans="1:9" x14ac:dyDescent="0.35">
      <c r="A318" s="10" t="s">
        <v>491</v>
      </c>
      <c r="B318" s="11" t="s">
        <v>399</v>
      </c>
      <c r="C318" s="2" t="s">
        <v>57</v>
      </c>
      <c r="D318" s="2" t="s">
        <v>404</v>
      </c>
      <c r="E318" s="2" t="s">
        <v>503</v>
      </c>
      <c r="F318" s="42" t="s">
        <v>497</v>
      </c>
      <c r="G318" s="3" t="s">
        <v>27</v>
      </c>
      <c r="H318" s="20" t="s">
        <v>684</v>
      </c>
      <c r="I318" s="10" t="s">
        <v>723</v>
      </c>
    </row>
    <row r="319" spans="1:9" x14ac:dyDescent="0.35">
      <c r="A319" s="10" t="s">
        <v>491</v>
      </c>
      <c r="B319" s="11" t="s">
        <v>399</v>
      </c>
      <c r="C319" s="4" t="s">
        <v>400</v>
      </c>
      <c r="D319" s="4" t="s">
        <v>117</v>
      </c>
      <c r="E319" s="4" t="s">
        <v>503</v>
      </c>
      <c r="F319" s="43" t="s">
        <v>497</v>
      </c>
      <c r="G319" s="3" t="s">
        <v>28</v>
      </c>
      <c r="H319" s="20" t="s">
        <v>690</v>
      </c>
      <c r="I319" s="10" t="s">
        <v>723</v>
      </c>
    </row>
    <row r="320" spans="1:9" x14ac:dyDescent="0.35">
      <c r="A320" s="10" t="s">
        <v>491</v>
      </c>
      <c r="B320" s="11" t="s">
        <v>399</v>
      </c>
      <c r="C320" s="5" t="s">
        <v>57</v>
      </c>
      <c r="D320" s="5" t="s">
        <v>404</v>
      </c>
      <c r="E320" s="5" t="s">
        <v>503</v>
      </c>
      <c r="F320" s="41" t="s">
        <v>497</v>
      </c>
      <c r="G320" s="3" t="s">
        <v>29</v>
      </c>
      <c r="H320" s="20" t="s">
        <v>684</v>
      </c>
      <c r="I320" s="10" t="s">
        <v>723</v>
      </c>
    </row>
    <row r="321" spans="1:9" x14ac:dyDescent="0.35">
      <c r="A321" s="10" t="s">
        <v>491</v>
      </c>
      <c r="B321" s="11" t="s">
        <v>399</v>
      </c>
      <c r="C321" s="6" t="s">
        <v>401</v>
      </c>
      <c r="D321" s="6" t="s">
        <v>405</v>
      </c>
      <c r="E321" s="6" t="s">
        <v>503</v>
      </c>
      <c r="F321" s="44" t="s">
        <v>497</v>
      </c>
      <c r="G321" s="3" t="s">
        <v>30</v>
      </c>
      <c r="H321" s="20" t="s">
        <v>684</v>
      </c>
      <c r="I321" s="10" t="s">
        <v>723</v>
      </c>
    </row>
    <row r="322" spans="1:9" s="1" customFormat="1" x14ac:dyDescent="0.35">
      <c r="A322" s="20" t="s">
        <v>491</v>
      </c>
      <c r="B322" s="29" t="s">
        <v>399</v>
      </c>
      <c r="C322" s="40" t="s">
        <v>710</v>
      </c>
      <c r="D322" s="40" t="s">
        <v>88</v>
      </c>
      <c r="E322" s="40" t="s">
        <v>503</v>
      </c>
      <c r="F322" s="39" t="s">
        <v>498</v>
      </c>
      <c r="G322" s="3"/>
      <c r="H322" s="20" t="s">
        <v>686</v>
      </c>
      <c r="I322" s="10" t="s">
        <v>723</v>
      </c>
    </row>
    <row r="323" spans="1:9" x14ac:dyDescent="0.35">
      <c r="A323" s="10" t="s">
        <v>491</v>
      </c>
      <c r="B323" s="11" t="s">
        <v>399</v>
      </c>
      <c r="C323" s="3" t="s">
        <v>402</v>
      </c>
      <c r="D323" s="3" t="s">
        <v>406</v>
      </c>
      <c r="E323" s="3" t="s">
        <v>503</v>
      </c>
      <c r="F323" s="3" t="s">
        <v>498</v>
      </c>
      <c r="G323" s="3"/>
      <c r="H323" s="20" t="s">
        <v>686</v>
      </c>
      <c r="I323" s="10" t="s">
        <v>723</v>
      </c>
    </row>
    <row r="324" spans="1:9" x14ac:dyDescent="0.35">
      <c r="A324" s="10" t="s">
        <v>491</v>
      </c>
      <c r="B324" s="11" t="s">
        <v>399</v>
      </c>
      <c r="C324" s="3" t="s">
        <v>403</v>
      </c>
      <c r="D324" s="3" t="s">
        <v>25</v>
      </c>
      <c r="E324" s="3" t="s">
        <v>503</v>
      </c>
      <c r="F324" s="3" t="s">
        <v>499</v>
      </c>
      <c r="G324" s="3"/>
      <c r="H324" s="20" t="s">
        <v>688</v>
      </c>
      <c r="I324" s="10" t="s">
        <v>723</v>
      </c>
    </row>
    <row r="325" spans="1:9" x14ac:dyDescent="0.35">
      <c r="A325" s="10" t="s">
        <v>491</v>
      </c>
      <c r="B325" s="11" t="s">
        <v>488</v>
      </c>
      <c r="C325" s="2" t="s">
        <v>407</v>
      </c>
      <c r="D325" s="2" t="s">
        <v>120</v>
      </c>
      <c r="E325" s="2" t="s">
        <v>503</v>
      </c>
      <c r="F325" s="42" t="s">
        <v>497</v>
      </c>
      <c r="G325" s="3" t="s">
        <v>27</v>
      </c>
      <c r="H325" s="20" t="s">
        <v>690</v>
      </c>
      <c r="I325" s="10" t="s">
        <v>723</v>
      </c>
    </row>
    <row r="326" spans="1:9" x14ac:dyDescent="0.35">
      <c r="A326" s="10" t="s">
        <v>491</v>
      </c>
      <c r="B326" s="11" t="s">
        <v>488</v>
      </c>
      <c r="C326" s="3" t="s">
        <v>408</v>
      </c>
      <c r="D326" s="3" t="s">
        <v>71</v>
      </c>
      <c r="E326" s="3" t="s">
        <v>503</v>
      </c>
      <c r="F326" s="3" t="s">
        <v>498</v>
      </c>
      <c r="G326" s="3"/>
      <c r="H326" s="20" t="s">
        <v>690</v>
      </c>
      <c r="I326" s="10" t="s">
        <v>723</v>
      </c>
    </row>
    <row r="327" spans="1:9" x14ac:dyDescent="0.35">
      <c r="A327" s="10" t="s">
        <v>491</v>
      </c>
      <c r="B327" s="11" t="s">
        <v>489</v>
      </c>
      <c r="C327" s="2" t="s">
        <v>409</v>
      </c>
      <c r="D327" s="2" t="s">
        <v>410</v>
      </c>
      <c r="E327" s="42" t="s">
        <v>503</v>
      </c>
      <c r="F327" s="42" t="s">
        <v>497</v>
      </c>
      <c r="G327" s="3" t="s">
        <v>66</v>
      </c>
      <c r="H327" s="20" t="s">
        <v>683</v>
      </c>
      <c r="I327" s="10" t="s">
        <v>723</v>
      </c>
    </row>
    <row r="328" spans="1:9" x14ac:dyDescent="0.35">
      <c r="A328" s="10" t="s">
        <v>682</v>
      </c>
      <c r="B328" s="10" t="s">
        <v>412</v>
      </c>
      <c r="C328" s="2" t="s">
        <v>371</v>
      </c>
      <c r="D328" s="2" t="s">
        <v>374</v>
      </c>
      <c r="E328" s="42" t="s">
        <v>503</v>
      </c>
      <c r="F328" s="42" t="s">
        <v>497</v>
      </c>
      <c r="G328" s="3" t="s">
        <v>56</v>
      </c>
      <c r="H328" s="20" t="s">
        <v>687</v>
      </c>
      <c r="I328" s="10" t="s">
        <v>723</v>
      </c>
    </row>
    <row r="329" spans="1:9" x14ac:dyDescent="0.35">
      <c r="A329" s="10" t="s">
        <v>682</v>
      </c>
      <c r="B329" s="10" t="s">
        <v>412</v>
      </c>
      <c r="C329" s="4" t="s">
        <v>3</v>
      </c>
      <c r="D329" s="4" t="s">
        <v>8</v>
      </c>
      <c r="E329" s="43" t="s">
        <v>503</v>
      </c>
      <c r="F329" s="43" t="s">
        <v>497</v>
      </c>
      <c r="G329" s="3" t="s">
        <v>30</v>
      </c>
      <c r="H329" s="20" t="s">
        <v>690</v>
      </c>
      <c r="I329" s="10" t="s">
        <v>723</v>
      </c>
    </row>
    <row r="330" spans="1:9" x14ac:dyDescent="0.35">
      <c r="A330" s="10" t="s">
        <v>682</v>
      </c>
      <c r="B330" s="10" t="s">
        <v>505</v>
      </c>
      <c r="C330" s="2" t="s">
        <v>506</v>
      </c>
      <c r="D330" s="2" t="s">
        <v>507</v>
      </c>
      <c r="E330" s="42" t="s">
        <v>503</v>
      </c>
      <c r="F330" s="42" t="s">
        <v>497</v>
      </c>
      <c r="G330" s="3" t="s">
        <v>27</v>
      </c>
      <c r="H330" s="20" t="s">
        <v>688</v>
      </c>
      <c r="I330" s="10" t="s">
        <v>723</v>
      </c>
    </row>
    <row r="331" spans="1:9" x14ac:dyDescent="0.35">
      <c r="A331" s="10" t="s">
        <v>682</v>
      </c>
      <c r="B331" s="10" t="s">
        <v>505</v>
      </c>
      <c r="C331" s="4" t="s">
        <v>508</v>
      </c>
      <c r="D331" s="4" t="s">
        <v>509</v>
      </c>
      <c r="E331" s="43" t="s">
        <v>504</v>
      </c>
      <c r="F331" s="43" t="s">
        <v>497</v>
      </c>
      <c r="G331" s="3" t="s">
        <v>29</v>
      </c>
      <c r="H331" s="20" t="s">
        <v>685</v>
      </c>
      <c r="I331" s="10" t="s">
        <v>723</v>
      </c>
    </row>
    <row r="332" spans="1:9" x14ac:dyDescent="0.35">
      <c r="A332" s="10" t="s">
        <v>682</v>
      </c>
      <c r="B332" s="10" t="s">
        <v>505</v>
      </c>
      <c r="C332" s="5" t="s">
        <v>506</v>
      </c>
      <c r="D332" s="5" t="s">
        <v>507</v>
      </c>
      <c r="E332" s="41" t="s">
        <v>503</v>
      </c>
      <c r="F332" s="41" t="s">
        <v>497</v>
      </c>
      <c r="G332" s="3" t="s">
        <v>30</v>
      </c>
      <c r="H332" s="20" t="s">
        <v>688</v>
      </c>
      <c r="I332" s="10" t="s">
        <v>723</v>
      </c>
    </row>
    <row r="333" spans="1:9" x14ac:dyDescent="0.35">
      <c r="A333" s="10" t="s">
        <v>682</v>
      </c>
      <c r="B333" s="10" t="s">
        <v>505</v>
      </c>
      <c r="C333" s="3" t="s">
        <v>510</v>
      </c>
      <c r="D333" s="3" t="s">
        <v>105</v>
      </c>
      <c r="E333" s="26" t="s">
        <v>503</v>
      </c>
      <c r="F333" s="3" t="s">
        <v>498</v>
      </c>
      <c r="G333" s="3"/>
      <c r="H333" s="20" t="s">
        <v>711</v>
      </c>
      <c r="I333" s="10" t="s">
        <v>723</v>
      </c>
    </row>
    <row r="334" spans="1:9" x14ac:dyDescent="0.35">
      <c r="A334" s="10" t="s">
        <v>682</v>
      </c>
      <c r="B334" s="10" t="s">
        <v>505</v>
      </c>
      <c r="C334" s="3" t="s">
        <v>511</v>
      </c>
      <c r="D334" s="3" t="s">
        <v>512</v>
      </c>
      <c r="E334" s="26" t="s">
        <v>504</v>
      </c>
      <c r="F334" s="3" t="s">
        <v>499</v>
      </c>
      <c r="G334" s="3"/>
      <c r="H334" s="20" t="s">
        <v>684</v>
      </c>
      <c r="I334" s="10" t="s">
        <v>723</v>
      </c>
    </row>
    <row r="335" spans="1:9" x14ac:dyDescent="0.35">
      <c r="A335" s="10" t="s">
        <v>682</v>
      </c>
      <c r="B335" s="11" t="s">
        <v>513</v>
      </c>
      <c r="C335" s="2" t="s">
        <v>514</v>
      </c>
      <c r="D335" s="2" t="s">
        <v>515</v>
      </c>
      <c r="E335" s="42" t="s">
        <v>503</v>
      </c>
      <c r="F335" s="42" t="s">
        <v>497</v>
      </c>
      <c r="G335" s="3" t="s">
        <v>56</v>
      </c>
      <c r="H335" s="20" t="s">
        <v>684</v>
      </c>
      <c r="I335" s="10" t="s">
        <v>723</v>
      </c>
    </row>
    <row r="336" spans="1:9" x14ac:dyDescent="0.35">
      <c r="A336" s="10" t="s">
        <v>682</v>
      </c>
      <c r="B336" s="11" t="s">
        <v>513</v>
      </c>
      <c r="C336" s="4" t="s">
        <v>516</v>
      </c>
      <c r="D336" s="4" t="s">
        <v>302</v>
      </c>
      <c r="E336" s="43" t="s">
        <v>503</v>
      </c>
      <c r="F336" s="43" t="s">
        <v>497</v>
      </c>
      <c r="G336" s="3" t="s">
        <v>28</v>
      </c>
      <c r="H336" s="20" t="s">
        <v>686</v>
      </c>
      <c r="I336" s="10" t="s">
        <v>723</v>
      </c>
    </row>
    <row r="337" spans="1:9" x14ac:dyDescent="0.35">
      <c r="A337" s="10" t="s">
        <v>682</v>
      </c>
      <c r="B337" s="11" t="s">
        <v>513</v>
      </c>
      <c r="C337" s="6" t="s">
        <v>517</v>
      </c>
      <c r="D337" s="6" t="s">
        <v>518</v>
      </c>
      <c r="E337" s="44" t="s">
        <v>504</v>
      </c>
      <c r="F337" s="44" t="s">
        <v>497</v>
      </c>
      <c r="G337" s="3" t="s">
        <v>29</v>
      </c>
      <c r="H337" s="20" t="s">
        <v>690</v>
      </c>
      <c r="I337" s="10" t="s">
        <v>723</v>
      </c>
    </row>
    <row r="338" spans="1:9" x14ac:dyDescent="0.35">
      <c r="A338" s="10" t="s">
        <v>682</v>
      </c>
      <c r="B338" s="11" t="s">
        <v>513</v>
      </c>
      <c r="C338" s="5" t="s">
        <v>9</v>
      </c>
      <c r="D338" s="5" t="s">
        <v>519</v>
      </c>
      <c r="E338" s="41" t="s">
        <v>503</v>
      </c>
      <c r="F338" s="41" t="s">
        <v>497</v>
      </c>
      <c r="G338" s="3" t="s">
        <v>30</v>
      </c>
      <c r="H338" s="20" t="s">
        <v>688</v>
      </c>
      <c r="I338" s="10" t="s">
        <v>723</v>
      </c>
    </row>
    <row r="339" spans="1:9" x14ac:dyDescent="0.35">
      <c r="A339" s="10" t="s">
        <v>682</v>
      </c>
      <c r="B339" s="11" t="s">
        <v>513</v>
      </c>
      <c r="C339" s="18" t="s">
        <v>520</v>
      </c>
      <c r="D339" s="18" t="s">
        <v>521</v>
      </c>
      <c r="E339" s="45" t="s">
        <v>503</v>
      </c>
      <c r="F339" s="18" t="s">
        <v>499</v>
      </c>
      <c r="G339" s="3"/>
      <c r="H339" s="20" t="s">
        <v>685</v>
      </c>
      <c r="I339" s="10" t="s">
        <v>723</v>
      </c>
    </row>
    <row r="340" spans="1:9" x14ac:dyDescent="0.35">
      <c r="A340" s="10" t="s">
        <v>682</v>
      </c>
      <c r="B340" s="11" t="s">
        <v>513</v>
      </c>
      <c r="C340" s="18" t="s">
        <v>522</v>
      </c>
      <c r="D340" s="18" t="s">
        <v>523</v>
      </c>
      <c r="E340" s="45" t="s">
        <v>503</v>
      </c>
      <c r="F340" s="18" t="s">
        <v>499</v>
      </c>
      <c r="G340" s="3"/>
      <c r="H340" s="20" t="s">
        <v>687</v>
      </c>
      <c r="I340" s="10" t="s">
        <v>723</v>
      </c>
    </row>
    <row r="341" spans="1:9" x14ac:dyDescent="0.35">
      <c r="A341" s="10" t="s">
        <v>682</v>
      </c>
      <c r="B341" s="11" t="s">
        <v>513</v>
      </c>
      <c r="C341" s="18" t="s">
        <v>524</v>
      </c>
      <c r="D341" s="18" t="s">
        <v>525</v>
      </c>
      <c r="E341" s="45" t="s">
        <v>504</v>
      </c>
      <c r="F341" s="18" t="s">
        <v>499</v>
      </c>
      <c r="G341" s="3"/>
      <c r="H341" s="20" t="s">
        <v>687</v>
      </c>
      <c r="I341" s="10" t="s">
        <v>723</v>
      </c>
    </row>
    <row r="342" spans="1:9" x14ac:dyDescent="0.35">
      <c r="A342" s="10" t="s">
        <v>682</v>
      </c>
      <c r="B342" s="11" t="s">
        <v>526</v>
      </c>
      <c r="C342" s="2" t="s">
        <v>527</v>
      </c>
      <c r="D342" s="2" t="s">
        <v>528</v>
      </c>
      <c r="E342" s="42" t="s">
        <v>504</v>
      </c>
      <c r="F342" s="42" t="s">
        <v>497</v>
      </c>
      <c r="G342" s="3" t="s">
        <v>529</v>
      </c>
      <c r="H342" s="20" t="s">
        <v>690</v>
      </c>
      <c r="I342" s="10" t="s">
        <v>723</v>
      </c>
    </row>
    <row r="343" spans="1:9" x14ac:dyDescent="0.35">
      <c r="A343" s="10" t="s">
        <v>682</v>
      </c>
      <c r="B343" s="11" t="s">
        <v>526</v>
      </c>
      <c r="C343" s="3" t="s">
        <v>527</v>
      </c>
      <c r="D343" s="3" t="s">
        <v>146</v>
      </c>
      <c r="E343" s="26" t="s">
        <v>503</v>
      </c>
      <c r="F343" s="3" t="s">
        <v>499</v>
      </c>
      <c r="G343" s="3"/>
      <c r="H343" s="20" t="s">
        <v>684</v>
      </c>
      <c r="I343" s="10" t="s">
        <v>723</v>
      </c>
    </row>
    <row r="344" spans="1:9" x14ac:dyDescent="0.35">
      <c r="A344" s="10" t="s">
        <v>682</v>
      </c>
      <c r="B344" s="11" t="s">
        <v>531</v>
      </c>
      <c r="C344" s="2" t="s">
        <v>532</v>
      </c>
      <c r="D344" s="2" t="s">
        <v>533</v>
      </c>
      <c r="E344" s="42" t="s">
        <v>504</v>
      </c>
      <c r="F344" s="42" t="s">
        <v>497</v>
      </c>
      <c r="G344" s="3" t="s">
        <v>16</v>
      </c>
      <c r="H344" s="20" t="s">
        <v>688</v>
      </c>
      <c r="I344" s="10" t="s">
        <v>723</v>
      </c>
    </row>
    <row r="345" spans="1:9" x14ac:dyDescent="0.35">
      <c r="A345" s="10" t="s">
        <v>682</v>
      </c>
      <c r="B345" s="11" t="s">
        <v>531</v>
      </c>
      <c r="C345" s="4" t="s">
        <v>534</v>
      </c>
      <c r="D345" s="4" t="s">
        <v>17</v>
      </c>
      <c r="E345" s="43" t="s">
        <v>503</v>
      </c>
      <c r="F345" s="43" t="s">
        <v>497</v>
      </c>
      <c r="G345" s="3" t="s">
        <v>28</v>
      </c>
      <c r="H345" s="20" t="s">
        <v>690</v>
      </c>
      <c r="I345" s="10" t="s">
        <v>723</v>
      </c>
    </row>
    <row r="346" spans="1:9" x14ac:dyDescent="0.35">
      <c r="A346" s="10" t="s">
        <v>682</v>
      </c>
      <c r="B346" s="11" t="s">
        <v>531</v>
      </c>
      <c r="C346" s="5" t="s">
        <v>532</v>
      </c>
      <c r="D346" s="5" t="s">
        <v>302</v>
      </c>
      <c r="E346" s="41" t="s">
        <v>503</v>
      </c>
      <c r="F346" s="41" t="s">
        <v>497</v>
      </c>
      <c r="G346" s="3" t="s">
        <v>29</v>
      </c>
      <c r="H346" s="20" t="s">
        <v>688</v>
      </c>
      <c r="I346" s="10" t="s">
        <v>723</v>
      </c>
    </row>
    <row r="347" spans="1:9" x14ac:dyDescent="0.35">
      <c r="A347" s="10" t="s">
        <v>682</v>
      </c>
      <c r="B347" s="11" t="s">
        <v>531</v>
      </c>
      <c r="C347" s="21" t="s">
        <v>535</v>
      </c>
      <c r="D347" s="21" t="s">
        <v>52</v>
      </c>
      <c r="E347" s="46" t="s">
        <v>503</v>
      </c>
      <c r="F347" s="46" t="s">
        <v>497</v>
      </c>
      <c r="G347" s="3" t="s">
        <v>30</v>
      </c>
      <c r="H347" s="20" t="s">
        <v>688</v>
      </c>
      <c r="I347" s="10" t="s">
        <v>723</v>
      </c>
    </row>
    <row r="348" spans="1:9" x14ac:dyDescent="0.35">
      <c r="A348" s="10" t="s">
        <v>682</v>
      </c>
      <c r="B348" s="11" t="s">
        <v>531</v>
      </c>
      <c r="C348" s="3" t="s">
        <v>536</v>
      </c>
      <c r="D348" s="3" t="s">
        <v>374</v>
      </c>
      <c r="E348" s="26" t="s">
        <v>503</v>
      </c>
      <c r="F348" s="3" t="s">
        <v>499</v>
      </c>
      <c r="G348" s="3"/>
      <c r="H348" s="20" t="s">
        <v>687</v>
      </c>
      <c r="I348" s="10" t="s">
        <v>723</v>
      </c>
    </row>
    <row r="349" spans="1:9" x14ac:dyDescent="0.35">
      <c r="A349" s="10" t="s">
        <v>682</v>
      </c>
      <c r="B349" s="11" t="s">
        <v>531</v>
      </c>
      <c r="C349" s="3" t="s">
        <v>320</v>
      </c>
      <c r="D349" s="3" t="s">
        <v>156</v>
      </c>
      <c r="E349" s="26" t="s">
        <v>503</v>
      </c>
      <c r="F349" s="3" t="s">
        <v>498</v>
      </c>
      <c r="G349" s="3"/>
      <c r="H349" s="20" t="s">
        <v>685</v>
      </c>
      <c r="I349" s="10" t="s">
        <v>723</v>
      </c>
    </row>
    <row r="350" spans="1:9" x14ac:dyDescent="0.35">
      <c r="A350" s="10" t="s">
        <v>682</v>
      </c>
      <c r="B350" s="11" t="s">
        <v>531</v>
      </c>
      <c r="C350" s="3" t="s">
        <v>537</v>
      </c>
      <c r="D350" s="3" t="s">
        <v>538</v>
      </c>
      <c r="E350" s="26" t="s">
        <v>503</v>
      </c>
      <c r="F350" s="3" t="s">
        <v>499</v>
      </c>
      <c r="G350" s="3"/>
      <c r="H350" s="20" t="s">
        <v>684</v>
      </c>
      <c r="I350" s="10" t="s">
        <v>723</v>
      </c>
    </row>
    <row r="351" spans="1:9" x14ac:dyDescent="0.35">
      <c r="A351" s="10" t="s">
        <v>682</v>
      </c>
      <c r="B351" s="11" t="s">
        <v>539</v>
      </c>
      <c r="C351" s="2" t="s">
        <v>0</v>
      </c>
      <c r="D351" s="2" t="s">
        <v>7</v>
      </c>
      <c r="E351" s="42" t="s">
        <v>503</v>
      </c>
      <c r="F351" s="42" t="s">
        <v>497</v>
      </c>
      <c r="G351" s="3" t="s">
        <v>27</v>
      </c>
      <c r="H351" s="20" t="s">
        <v>690</v>
      </c>
      <c r="I351" s="10" t="s">
        <v>723</v>
      </c>
    </row>
    <row r="352" spans="1:9" x14ac:dyDescent="0.35">
      <c r="A352" s="10" t="s">
        <v>682</v>
      </c>
      <c r="B352" s="11" t="s">
        <v>539</v>
      </c>
      <c r="C352" s="3" t="s">
        <v>2</v>
      </c>
      <c r="D352" s="3" t="s">
        <v>10</v>
      </c>
      <c r="E352" s="26" t="s">
        <v>503</v>
      </c>
      <c r="F352" s="3" t="s">
        <v>498</v>
      </c>
      <c r="G352" s="3"/>
      <c r="H352" s="20" t="s">
        <v>683</v>
      </c>
      <c r="I352" s="10" t="s">
        <v>723</v>
      </c>
    </row>
    <row r="353" spans="1:9" x14ac:dyDescent="0.35">
      <c r="A353" s="10" t="s">
        <v>682</v>
      </c>
      <c r="B353" s="11" t="s">
        <v>539</v>
      </c>
      <c r="C353" s="3" t="s">
        <v>4</v>
      </c>
      <c r="D353" s="3" t="s">
        <v>19</v>
      </c>
      <c r="E353" s="26" t="s">
        <v>503</v>
      </c>
      <c r="F353" s="3" t="s">
        <v>498</v>
      </c>
      <c r="G353" s="3"/>
      <c r="H353" s="20" t="s">
        <v>683</v>
      </c>
      <c r="I353" s="10" t="s">
        <v>723</v>
      </c>
    </row>
    <row r="354" spans="1:9" x14ac:dyDescent="0.35">
      <c r="A354" s="10" t="s">
        <v>682</v>
      </c>
      <c r="B354" s="11" t="s">
        <v>539</v>
      </c>
      <c r="C354" s="3" t="s">
        <v>540</v>
      </c>
      <c r="D354" s="3" t="s">
        <v>20</v>
      </c>
      <c r="E354" s="26" t="s">
        <v>503</v>
      </c>
      <c r="F354" s="3" t="s">
        <v>498</v>
      </c>
      <c r="G354" s="3"/>
      <c r="H354" s="20" t="s">
        <v>683</v>
      </c>
      <c r="I354" s="10" t="s">
        <v>723</v>
      </c>
    </row>
    <row r="355" spans="1:9" x14ac:dyDescent="0.35">
      <c r="A355" s="10" t="s">
        <v>682</v>
      </c>
      <c r="B355" s="11" t="s">
        <v>539</v>
      </c>
      <c r="C355" s="8" t="s">
        <v>6</v>
      </c>
      <c r="D355" s="8" t="s">
        <v>21</v>
      </c>
      <c r="E355" s="47" t="s">
        <v>504</v>
      </c>
      <c r="F355" s="8" t="s">
        <v>499</v>
      </c>
      <c r="G355" s="8"/>
      <c r="H355" s="20" t="s">
        <v>687</v>
      </c>
      <c r="I355" s="10" t="s">
        <v>723</v>
      </c>
    </row>
    <row r="356" spans="1:9" x14ac:dyDescent="0.35">
      <c r="A356" s="10" t="s">
        <v>682</v>
      </c>
      <c r="B356" s="11" t="s">
        <v>541</v>
      </c>
      <c r="C356" s="2" t="s">
        <v>354</v>
      </c>
      <c r="D356" s="2" t="s">
        <v>38</v>
      </c>
      <c r="E356" s="42" t="s">
        <v>503</v>
      </c>
      <c r="F356" s="42" t="s">
        <v>497</v>
      </c>
      <c r="G356" s="3" t="s">
        <v>16</v>
      </c>
      <c r="H356" s="20" t="s">
        <v>683</v>
      </c>
      <c r="I356" s="10" t="s">
        <v>723</v>
      </c>
    </row>
    <row r="357" spans="1:9" x14ac:dyDescent="0.35">
      <c r="A357" s="10" t="s">
        <v>682</v>
      </c>
      <c r="B357" s="11" t="s">
        <v>541</v>
      </c>
      <c r="C357" s="3" t="s">
        <v>542</v>
      </c>
      <c r="D357" s="3" t="s">
        <v>23</v>
      </c>
      <c r="E357" s="26" t="s">
        <v>503</v>
      </c>
      <c r="F357" s="3" t="s">
        <v>498</v>
      </c>
      <c r="G357" s="3"/>
      <c r="H357" s="20" t="s">
        <v>683</v>
      </c>
      <c r="I357" s="10" t="s">
        <v>723</v>
      </c>
    </row>
    <row r="358" spans="1:9" x14ac:dyDescent="0.35">
      <c r="A358" s="10" t="s">
        <v>682</v>
      </c>
      <c r="B358" s="11" t="s">
        <v>541</v>
      </c>
      <c r="C358" s="3" t="s">
        <v>543</v>
      </c>
      <c r="D358" s="3" t="s">
        <v>47</v>
      </c>
      <c r="E358" s="26" t="s">
        <v>503</v>
      </c>
      <c r="F358" s="3" t="s">
        <v>498</v>
      </c>
      <c r="G358" s="3"/>
      <c r="H358" s="20" t="s">
        <v>686</v>
      </c>
      <c r="I358" s="10" t="s">
        <v>723</v>
      </c>
    </row>
    <row r="359" spans="1:9" x14ac:dyDescent="0.35">
      <c r="A359" s="10" t="s">
        <v>682</v>
      </c>
      <c r="B359" s="11" t="s">
        <v>544</v>
      </c>
      <c r="C359" s="2" t="s">
        <v>545</v>
      </c>
      <c r="D359" s="2" t="s">
        <v>239</v>
      </c>
      <c r="E359" s="42" t="s">
        <v>503</v>
      </c>
      <c r="F359" s="42" t="s">
        <v>497</v>
      </c>
      <c r="G359" s="3" t="s">
        <v>16</v>
      </c>
      <c r="H359" s="20" t="s">
        <v>688</v>
      </c>
      <c r="I359" s="10" t="s">
        <v>723</v>
      </c>
    </row>
    <row r="360" spans="1:9" x14ac:dyDescent="0.35">
      <c r="A360" s="10" t="s">
        <v>682</v>
      </c>
      <c r="B360" s="11" t="s">
        <v>422</v>
      </c>
      <c r="C360" s="2" t="s">
        <v>546</v>
      </c>
      <c r="D360" s="2" t="s">
        <v>23</v>
      </c>
      <c r="E360" s="42" t="s">
        <v>503</v>
      </c>
      <c r="F360" s="42" t="s">
        <v>497</v>
      </c>
      <c r="G360" s="3" t="s">
        <v>56</v>
      </c>
      <c r="H360" s="20" t="s">
        <v>688</v>
      </c>
      <c r="I360" s="10" t="s">
        <v>723</v>
      </c>
    </row>
    <row r="361" spans="1:9" x14ac:dyDescent="0.35">
      <c r="A361" s="10" t="s">
        <v>682</v>
      </c>
      <c r="B361" s="11" t="s">
        <v>422</v>
      </c>
      <c r="C361" s="4" t="s">
        <v>547</v>
      </c>
      <c r="D361" s="4" t="s">
        <v>530</v>
      </c>
      <c r="E361" s="43" t="s">
        <v>503</v>
      </c>
      <c r="F361" s="43" t="s">
        <v>497</v>
      </c>
      <c r="G361" s="3" t="s">
        <v>27</v>
      </c>
      <c r="H361" s="20" t="s">
        <v>690</v>
      </c>
      <c r="I361" s="10" t="s">
        <v>723</v>
      </c>
    </row>
    <row r="362" spans="1:9" x14ac:dyDescent="0.35">
      <c r="A362" s="10" t="s">
        <v>682</v>
      </c>
      <c r="B362" s="11" t="s">
        <v>422</v>
      </c>
      <c r="C362" s="3"/>
      <c r="D362" s="3"/>
      <c r="E362" s="3"/>
      <c r="F362" s="3"/>
      <c r="G362" s="3" t="s">
        <v>28</v>
      </c>
      <c r="H362" s="10"/>
      <c r="I362" s="10" t="s">
        <v>724</v>
      </c>
    </row>
    <row r="363" spans="1:9" x14ac:dyDescent="0.35">
      <c r="A363" s="10" t="s">
        <v>682</v>
      </c>
      <c r="B363" s="11" t="s">
        <v>422</v>
      </c>
      <c r="C363" s="5" t="s">
        <v>89</v>
      </c>
      <c r="D363" s="5" t="s">
        <v>94</v>
      </c>
      <c r="E363" s="41" t="s">
        <v>503</v>
      </c>
      <c r="F363" s="41" t="s">
        <v>497</v>
      </c>
      <c r="G363" s="3" t="s">
        <v>29</v>
      </c>
      <c r="H363" s="20" t="s">
        <v>688</v>
      </c>
      <c r="I363" s="10" t="s">
        <v>723</v>
      </c>
    </row>
    <row r="364" spans="1:9" x14ac:dyDescent="0.35">
      <c r="A364" s="10" t="s">
        <v>682</v>
      </c>
      <c r="B364" s="11" t="s">
        <v>422</v>
      </c>
      <c r="C364" s="12" t="s">
        <v>547</v>
      </c>
      <c r="D364" s="12" t="s">
        <v>530</v>
      </c>
      <c r="E364" s="48" t="s">
        <v>503</v>
      </c>
      <c r="F364" s="48" t="s">
        <v>497</v>
      </c>
      <c r="G364" s="3" t="s">
        <v>30</v>
      </c>
      <c r="H364" s="20" t="s">
        <v>690</v>
      </c>
      <c r="I364" s="10" t="s">
        <v>723</v>
      </c>
    </row>
    <row r="365" spans="1:9" x14ac:dyDescent="0.35">
      <c r="A365" s="10" t="s">
        <v>682</v>
      </c>
      <c r="B365" s="11" t="s">
        <v>422</v>
      </c>
      <c r="C365" s="3" t="s">
        <v>92</v>
      </c>
      <c r="D365" s="3" t="s">
        <v>97</v>
      </c>
      <c r="E365" s="26" t="s">
        <v>503</v>
      </c>
      <c r="F365" s="3" t="s">
        <v>499</v>
      </c>
      <c r="G365" s="3"/>
      <c r="H365" s="20" t="s">
        <v>684</v>
      </c>
      <c r="I365" s="10" t="s">
        <v>723</v>
      </c>
    </row>
    <row r="366" spans="1:9" x14ac:dyDescent="0.35">
      <c r="A366" s="10" t="s">
        <v>682</v>
      </c>
      <c r="B366" s="11" t="s">
        <v>548</v>
      </c>
      <c r="C366" s="2" t="s">
        <v>549</v>
      </c>
      <c r="D366" s="2" t="s">
        <v>550</v>
      </c>
      <c r="E366" s="42" t="s">
        <v>504</v>
      </c>
      <c r="F366" s="42" t="s">
        <v>497</v>
      </c>
      <c r="G366" s="3" t="s">
        <v>29</v>
      </c>
      <c r="H366" s="20" t="s">
        <v>688</v>
      </c>
      <c r="I366" s="10" t="s">
        <v>723</v>
      </c>
    </row>
    <row r="367" spans="1:9" x14ac:dyDescent="0.35">
      <c r="A367" s="10" t="s">
        <v>682</v>
      </c>
      <c r="B367" s="11" t="s">
        <v>548</v>
      </c>
      <c r="C367" s="3" t="s">
        <v>551</v>
      </c>
      <c r="D367" s="3" t="s">
        <v>46</v>
      </c>
      <c r="E367" s="26" t="s">
        <v>503</v>
      </c>
      <c r="F367" s="3" t="s">
        <v>498</v>
      </c>
      <c r="G367" s="3"/>
      <c r="H367" s="20" t="s">
        <v>683</v>
      </c>
      <c r="I367" s="10" t="s">
        <v>723</v>
      </c>
    </row>
    <row r="368" spans="1:9" x14ac:dyDescent="0.35">
      <c r="A368" s="10" t="s">
        <v>682</v>
      </c>
      <c r="B368" s="11" t="s">
        <v>552</v>
      </c>
      <c r="C368" s="2" t="s">
        <v>12</v>
      </c>
      <c r="D368" s="2" t="s">
        <v>23</v>
      </c>
      <c r="E368" s="42" t="s">
        <v>503</v>
      </c>
      <c r="F368" s="42" t="s">
        <v>497</v>
      </c>
      <c r="G368" s="3" t="s">
        <v>56</v>
      </c>
      <c r="H368" s="20" t="s">
        <v>685</v>
      </c>
      <c r="I368" s="10" t="s">
        <v>723</v>
      </c>
    </row>
    <row r="369" spans="1:10" x14ac:dyDescent="0.35">
      <c r="A369" s="10" t="s">
        <v>682</v>
      </c>
      <c r="B369" s="11" t="s">
        <v>552</v>
      </c>
      <c r="C369" s="4" t="s">
        <v>553</v>
      </c>
      <c r="D369" s="4" t="s">
        <v>554</v>
      </c>
      <c r="E369" s="43" t="s">
        <v>503</v>
      </c>
      <c r="F369" s="43" t="s">
        <v>497</v>
      </c>
      <c r="G369" s="3" t="s">
        <v>28</v>
      </c>
      <c r="H369" s="20" t="s">
        <v>684</v>
      </c>
      <c r="I369" s="10" t="s">
        <v>723</v>
      </c>
    </row>
    <row r="370" spans="1:10" x14ac:dyDescent="0.35">
      <c r="A370" s="10" t="s">
        <v>682</v>
      </c>
      <c r="B370" s="11" t="s">
        <v>552</v>
      </c>
      <c r="C370" s="22" t="s">
        <v>555</v>
      </c>
      <c r="D370" s="26" t="s">
        <v>614</v>
      </c>
      <c r="E370" s="26" t="s">
        <v>504</v>
      </c>
      <c r="F370" s="26" t="s">
        <v>497</v>
      </c>
      <c r="G370" s="3" t="s">
        <v>29</v>
      </c>
      <c r="H370" s="10"/>
      <c r="I370" s="10" t="s">
        <v>724</v>
      </c>
    </row>
    <row r="371" spans="1:10" x14ac:dyDescent="0.35">
      <c r="A371" s="10" t="s">
        <v>682</v>
      </c>
      <c r="B371" s="11" t="s">
        <v>552</v>
      </c>
      <c r="C371" s="5" t="s">
        <v>556</v>
      </c>
      <c r="D371" s="5" t="s">
        <v>557</v>
      </c>
      <c r="E371" s="41" t="s">
        <v>504</v>
      </c>
      <c r="F371" s="41" t="s">
        <v>497</v>
      </c>
      <c r="G371" s="3" t="s">
        <v>30</v>
      </c>
      <c r="H371" s="20" t="s">
        <v>690</v>
      </c>
      <c r="I371" s="10" t="s">
        <v>723</v>
      </c>
    </row>
    <row r="372" spans="1:10" x14ac:dyDescent="0.35">
      <c r="A372" s="10" t="s">
        <v>682</v>
      </c>
      <c r="B372" s="11" t="s">
        <v>558</v>
      </c>
      <c r="C372" s="2" t="s">
        <v>559</v>
      </c>
      <c r="D372" s="2" t="s">
        <v>159</v>
      </c>
      <c r="E372" s="42" t="s">
        <v>503</v>
      </c>
      <c r="F372" s="42" t="s">
        <v>497</v>
      </c>
      <c r="G372" s="3" t="s">
        <v>16</v>
      </c>
      <c r="H372" s="10"/>
      <c r="I372" s="10" t="s">
        <v>724</v>
      </c>
    </row>
    <row r="373" spans="1:10" x14ac:dyDescent="0.35">
      <c r="A373" s="10" t="s">
        <v>682</v>
      </c>
      <c r="B373" s="11" t="s">
        <v>558</v>
      </c>
      <c r="C373" s="3" t="s">
        <v>110</v>
      </c>
      <c r="D373" s="3" t="s">
        <v>112</v>
      </c>
      <c r="E373" s="26" t="s">
        <v>503</v>
      </c>
      <c r="F373" s="3" t="s">
        <v>498</v>
      </c>
      <c r="G373" s="3"/>
      <c r="H373" s="20" t="s">
        <v>686</v>
      </c>
      <c r="I373" s="10" t="s">
        <v>723</v>
      </c>
    </row>
    <row r="374" spans="1:10" x14ac:dyDescent="0.35">
      <c r="A374" s="10" t="s">
        <v>682</v>
      </c>
      <c r="B374" s="11" t="s">
        <v>560</v>
      </c>
      <c r="C374" s="2" t="s">
        <v>561</v>
      </c>
      <c r="D374" s="2" t="s">
        <v>562</v>
      </c>
      <c r="E374" s="42" t="s">
        <v>504</v>
      </c>
      <c r="F374" s="42" t="s">
        <v>497</v>
      </c>
      <c r="G374" s="3" t="s">
        <v>56</v>
      </c>
      <c r="H374" s="20" t="s">
        <v>688</v>
      </c>
      <c r="I374" s="10" t="s">
        <v>723</v>
      </c>
    </row>
    <row r="375" spans="1:10" x14ac:dyDescent="0.35">
      <c r="A375" s="10" t="s">
        <v>682</v>
      </c>
      <c r="B375" s="11" t="s">
        <v>560</v>
      </c>
      <c r="C375" s="4" t="s">
        <v>563</v>
      </c>
      <c r="D375" s="4" t="s">
        <v>38</v>
      </c>
      <c r="E375" s="43" t="s">
        <v>503</v>
      </c>
      <c r="F375" s="43" t="s">
        <v>497</v>
      </c>
      <c r="G375" s="3" t="s">
        <v>29</v>
      </c>
      <c r="I375" s="10" t="s">
        <v>724</v>
      </c>
      <c r="J375" s="22" t="s">
        <v>564</v>
      </c>
    </row>
    <row r="376" spans="1:10" x14ac:dyDescent="0.35">
      <c r="A376" s="10" t="s">
        <v>682</v>
      </c>
      <c r="B376" s="11" t="s">
        <v>560</v>
      </c>
      <c r="C376" s="3" t="s">
        <v>565</v>
      </c>
      <c r="D376" s="3" t="s">
        <v>566</v>
      </c>
      <c r="E376" s="26" t="s">
        <v>504</v>
      </c>
      <c r="F376" s="3" t="s">
        <v>498</v>
      </c>
      <c r="G376" s="3"/>
      <c r="H376" s="20" t="s">
        <v>683</v>
      </c>
      <c r="I376" s="10" t="s">
        <v>723</v>
      </c>
    </row>
    <row r="377" spans="1:10" x14ac:dyDescent="0.35">
      <c r="A377" s="10" t="s">
        <v>682</v>
      </c>
      <c r="B377" s="11" t="s">
        <v>425</v>
      </c>
      <c r="C377" s="2" t="s">
        <v>567</v>
      </c>
      <c r="D377" s="2" t="s">
        <v>315</v>
      </c>
      <c r="E377" s="42" t="s">
        <v>503</v>
      </c>
      <c r="F377" s="42" t="s">
        <v>497</v>
      </c>
      <c r="G377" s="3" t="s">
        <v>16</v>
      </c>
      <c r="H377" s="20" t="s">
        <v>690</v>
      </c>
      <c r="I377" s="10" t="s">
        <v>723</v>
      </c>
    </row>
    <row r="378" spans="1:10" x14ac:dyDescent="0.35">
      <c r="A378" s="10" t="s">
        <v>682</v>
      </c>
      <c r="B378" s="11" t="s">
        <v>425</v>
      </c>
      <c r="C378" s="3" t="s">
        <v>568</v>
      </c>
      <c r="D378" s="3" t="s">
        <v>96</v>
      </c>
      <c r="E378" s="26" t="s">
        <v>503</v>
      </c>
      <c r="F378" s="3" t="s">
        <v>498</v>
      </c>
      <c r="G378" s="3"/>
      <c r="H378" s="20" t="s">
        <v>686</v>
      </c>
      <c r="I378" s="10" t="s">
        <v>723</v>
      </c>
    </row>
    <row r="379" spans="1:10" x14ac:dyDescent="0.35">
      <c r="A379" s="10" t="s">
        <v>682</v>
      </c>
      <c r="B379" s="11" t="s">
        <v>425</v>
      </c>
      <c r="C379" s="3" t="s">
        <v>569</v>
      </c>
      <c r="D379" s="3" t="s">
        <v>570</v>
      </c>
      <c r="E379" s="26" t="s">
        <v>503</v>
      </c>
      <c r="F379" s="3" t="s">
        <v>498</v>
      </c>
      <c r="G379" s="3"/>
      <c r="H379" s="20" t="s">
        <v>686</v>
      </c>
      <c r="I379" s="10" t="s">
        <v>723</v>
      </c>
    </row>
    <row r="380" spans="1:10" x14ac:dyDescent="0.35">
      <c r="A380" s="10" t="s">
        <v>682</v>
      </c>
      <c r="B380" s="11" t="s">
        <v>432</v>
      </c>
      <c r="C380" s="2" t="s">
        <v>125</v>
      </c>
      <c r="D380" s="2" t="s">
        <v>77</v>
      </c>
      <c r="E380" s="42" t="s">
        <v>503</v>
      </c>
      <c r="F380" s="42" t="s">
        <v>497</v>
      </c>
      <c r="G380" s="3" t="s">
        <v>16</v>
      </c>
      <c r="H380" s="20" t="s">
        <v>683</v>
      </c>
      <c r="I380" s="10" t="s">
        <v>723</v>
      </c>
    </row>
    <row r="381" spans="1:10" x14ac:dyDescent="0.35">
      <c r="A381" s="10" t="s">
        <v>682</v>
      </c>
      <c r="B381" s="11" t="s">
        <v>432</v>
      </c>
      <c r="C381" s="3" t="s">
        <v>152</v>
      </c>
      <c r="D381" s="3" t="s">
        <v>153</v>
      </c>
      <c r="E381" s="26" t="s">
        <v>503</v>
      </c>
      <c r="F381" s="3" t="s">
        <v>498</v>
      </c>
      <c r="G381" s="3"/>
      <c r="H381" s="20" t="s">
        <v>683</v>
      </c>
      <c r="I381" s="10" t="s">
        <v>723</v>
      </c>
    </row>
    <row r="382" spans="1:10" x14ac:dyDescent="0.35">
      <c r="A382" s="10" t="s">
        <v>682</v>
      </c>
      <c r="B382" s="11" t="s">
        <v>571</v>
      </c>
      <c r="C382" s="2" t="s">
        <v>572</v>
      </c>
      <c r="D382" s="2" t="s">
        <v>112</v>
      </c>
      <c r="E382" s="42" t="s">
        <v>503</v>
      </c>
      <c r="F382" s="42" t="s">
        <v>497</v>
      </c>
      <c r="G382" s="3" t="s">
        <v>56</v>
      </c>
      <c r="H382" s="20" t="s">
        <v>684</v>
      </c>
      <c r="I382" s="10" t="s">
        <v>723</v>
      </c>
    </row>
    <row r="383" spans="1:10" x14ac:dyDescent="0.35">
      <c r="A383" s="10" t="s">
        <v>682</v>
      </c>
      <c r="B383" s="11" t="s">
        <v>571</v>
      </c>
      <c r="C383" s="4" t="s">
        <v>573</v>
      </c>
      <c r="D383" s="4" t="s">
        <v>19</v>
      </c>
      <c r="E383" s="43" t="s">
        <v>503</v>
      </c>
      <c r="F383" s="43" t="s">
        <v>497</v>
      </c>
      <c r="G383" s="3" t="s">
        <v>28</v>
      </c>
      <c r="H383" s="20" t="s">
        <v>686</v>
      </c>
      <c r="I383" s="10" t="s">
        <v>723</v>
      </c>
    </row>
    <row r="384" spans="1:10" x14ac:dyDescent="0.35">
      <c r="A384" s="10" t="s">
        <v>682</v>
      </c>
      <c r="B384" s="11" t="s">
        <v>571</v>
      </c>
      <c r="C384" s="5" t="s">
        <v>572</v>
      </c>
      <c r="D384" s="5" t="s">
        <v>112</v>
      </c>
      <c r="E384" s="41" t="s">
        <v>503</v>
      </c>
      <c r="F384" s="41" t="s">
        <v>497</v>
      </c>
      <c r="G384" s="3" t="s">
        <v>29</v>
      </c>
      <c r="H384" s="20" t="s">
        <v>684</v>
      </c>
      <c r="I384" s="10" t="s">
        <v>723</v>
      </c>
    </row>
    <row r="385" spans="1:11" x14ac:dyDescent="0.35">
      <c r="A385" s="10" t="s">
        <v>682</v>
      </c>
      <c r="B385" s="11" t="s">
        <v>571</v>
      </c>
      <c r="C385" s="6" t="s">
        <v>574</v>
      </c>
      <c r="D385" s="6" t="s">
        <v>575</v>
      </c>
      <c r="E385" s="44" t="s">
        <v>504</v>
      </c>
      <c r="F385" s="44" t="s">
        <v>497</v>
      </c>
      <c r="G385" s="3" t="s">
        <v>30</v>
      </c>
      <c r="H385" s="20" t="s">
        <v>686</v>
      </c>
      <c r="I385" s="10" t="s">
        <v>723</v>
      </c>
    </row>
    <row r="386" spans="1:11" x14ac:dyDescent="0.35">
      <c r="A386" s="10" t="s">
        <v>682</v>
      </c>
      <c r="B386" s="11" t="s">
        <v>571</v>
      </c>
      <c r="C386" s="3" t="s">
        <v>245</v>
      </c>
      <c r="D386" s="3" t="s">
        <v>238</v>
      </c>
      <c r="E386" s="26" t="s">
        <v>503</v>
      </c>
      <c r="F386" s="3" t="s">
        <v>499</v>
      </c>
      <c r="G386" s="3"/>
      <c r="H386" s="20" t="s">
        <v>690</v>
      </c>
      <c r="I386" s="10" t="s">
        <v>723</v>
      </c>
    </row>
    <row r="387" spans="1:11" x14ac:dyDescent="0.35">
      <c r="A387" s="10" t="s">
        <v>682</v>
      </c>
      <c r="B387" s="11" t="s">
        <v>571</v>
      </c>
      <c r="C387" s="3" t="s">
        <v>576</v>
      </c>
      <c r="D387" s="3" t="s">
        <v>577</v>
      </c>
      <c r="E387" s="26" t="s">
        <v>504</v>
      </c>
      <c r="F387" s="3" t="s">
        <v>498</v>
      </c>
      <c r="G387" s="3"/>
      <c r="H387" s="10"/>
      <c r="I387" s="10" t="s">
        <v>724</v>
      </c>
    </row>
    <row r="388" spans="1:11" x14ac:dyDescent="0.35">
      <c r="A388" s="10" t="s">
        <v>682</v>
      </c>
      <c r="B388" s="11" t="s">
        <v>571</v>
      </c>
      <c r="C388" s="3" t="s">
        <v>578</v>
      </c>
      <c r="D388" s="3" t="s">
        <v>107</v>
      </c>
      <c r="E388" s="26" t="s">
        <v>503</v>
      </c>
      <c r="F388" s="3" t="s">
        <v>498</v>
      </c>
      <c r="G388" s="3"/>
      <c r="H388" s="10"/>
      <c r="I388" s="10" t="s">
        <v>724</v>
      </c>
    </row>
    <row r="389" spans="1:11" x14ac:dyDescent="0.35">
      <c r="A389" s="10" t="s">
        <v>682</v>
      </c>
      <c r="B389" s="11" t="s">
        <v>141</v>
      </c>
      <c r="C389" s="2" t="s">
        <v>579</v>
      </c>
      <c r="D389" s="2" t="s">
        <v>46</v>
      </c>
      <c r="E389" s="42" t="s">
        <v>503</v>
      </c>
      <c r="F389" s="42" t="s">
        <v>497</v>
      </c>
      <c r="G389" s="3" t="s">
        <v>16</v>
      </c>
      <c r="H389" s="20" t="s">
        <v>683</v>
      </c>
      <c r="I389" s="10" t="s">
        <v>723</v>
      </c>
    </row>
    <row r="390" spans="1:11" x14ac:dyDescent="0.35">
      <c r="A390" s="10" t="s">
        <v>682</v>
      </c>
      <c r="B390" s="11" t="s">
        <v>141</v>
      </c>
      <c r="C390" s="4" t="s">
        <v>580</v>
      </c>
      <c r="D390" s="4" t="s">
        <v>107</v>
      </c>
      <c r="E390" s="43" t="s">
        <v>503</v>
      </c>
      <c r="F390" s="43" t="s">
        <v>497</v>
      </c>
      <c r="G390" s="3" t="s">
        <v>30</v>
      </c>
      <c r="H390" s="20" t="s">
        <v>684</v>
      </c>
      <c r="I390" s="10" t="s">
        <v>723</v>
      </c>
    </row>
    <row r="391" spans="1:11" x14ac:dyDescent="0.35">
      <c r="A391" s="10" t="s">
        <v>682</v>
      </c>
      <c r="B391" s="11" t="s">
        <v>141</v>
      </c>
      <c r="C391" s="3" t="s">
        <v>297</v>
      </c>
      <c r="D391" s="3" t="s">
        <v>96</v>
      </c>
      <c r="E391" s="26" t="s">
        <v>503</v>
      </c>
      <c r="F391" s="13" t="s">
        <v>498</v>
      </c>
      <c r="G391" s="3"/>
      <c r="H391" s="20" t="s">
        <v>688</v>
      </c>
      <c r="I391" s="10" t="s">
        <v>723</v>
      </c>
    </row>
    <row r="392" spans="1:11" x14ac:dyDescent="0.35">
      <c r="A392" s="10" t="s">
        <v>682</v>
      </c>
      <c r="B392" s="11" t="s">
        <v>141</v>
      </c>
      <c r="C392" s="3" t="s">
        <v>581</v>
      </c>
      <c r="D392" s="3" t="s">
        <v>88</v>
      </c>
      <c r="E392" s="26" t="s">
        <v>503</v>
      </c>
      <c r="F392" s="3" t="s">
        <v>498</v>
      </c>
      <c r="G392" s="3"/>
      <c r="H392" s="20" t="s">
        <v>686</v>
      </c>
      <c r="I392" s="10" t="s">
        <v>723</v>
      </c>
    </row>
    <row r="393" spans="1:11" x14ac:dyDescent="0.35">
      <c r="A393" s="10" t="s">
        <v>682</v>
      </c>
      <c r="B393" s="11" t="s">
        <v>582</v>
      </c>
      <c r="C393" s="2" t="s">
        <v>583</v>
      </c>
      <c r="D393" s="2" t="s">
        <v>584</v>
      </c>
      <c r="E393" s="42" t="s">
        <v>503</v>
      </c>
      <c r="F393" s="42" t="s">
        <v>497</v>
      </c>
      <c r="G393" s="3" t="s">
        <v>16</v>
      </c>
      <c r="H393" s="20" t="s">
        <v>686</v>
      </c>
      <c r="I393" s="10" t="s">
        <v>723</v>
      </c>
    </row>
    <row r="394" spans="1:11" x14ac:dyDescent="0.35">
      <c r="A394" s="10" t="s">
        <v>682</v>
      </c>
      <c r="B394" s="11" t="s">
        <v>582</v>
      </c>
      <c r="C394" s="3" t="s">
        <v>585</v>
      </c>
      <c r="D394" s="3" t="s">
        <v>77</v>
      </c>
      <c r="E394" s="26" t="s">
        <v>503</v>
      </c>
      <c r="F394" s="3" t="s">
        <v>498</v>
      </c>
      <c r="G394" s="3"/>
      <c r="H394" s="20" t="s">
        <v>686</v>
      </c>
      <c r="I394" s="10" t="s">
        <v>723</v>
      </c>
    </row>
    <row r="395" spans="1:11" x14ac:dyDescent="0.35">
      <c r="A395" s="10" t="s">
        <v>682</v>
      </c>
      <c r="B395" s="11" t="s">
        <v>582</v>
      </c>
      <c r="C395" s="3" t="s">
        <v>586</v>
      </c>
      <c r="D395" s="3" t="s">
        <v>69</v>
      </c>
      <c r="E395" s="26" t="s">
        <v>503</v>
      </c>
      <c r="F395" s="3" t="s">
        <v>498</v>
      </c>
      <c r="G395" s="3"/>
      <c r="H395" s="20" t="s">
        <v>686</v>
      </c>
      <c r="I395" s="10" t="s">
        <v>723</v>
      </c>
    </row>
    <row r="396" spans="1:11" x14ac:dyDescent="0.35">
      <c r="A396" s="10" t="s">
        <v>682</v>
      </c>
      <c r="B396" s="11" t="s">
        <v>587</v>
      </c>
      <c r="C396" s="2" t="s">
        <v>124</v>
      </c>
      <c r="D396" s="2" t="s">
        <v>46</v>
      </c>
      <c r="E396" s="42" t="s">
        <v>503</v>
      </c>
      <c r="F396" s="42" t="s">
        <v>497</v>
      </c>
      <c r="G396" s="3" t="s">
        <v>16</v>
      </c>
      <c r="H396" s="20" t="s">
        <v>684</v>
      </c>
      <c r="I396" s="10" t="s">
        <v>723</v>
      </c>
    </row>
    <row r="397" spans="1:11" x14ac:dyDescent="0.35">
      <c r="A397" s="10" t="s">
        <v>682</v>
      </c>
      <c r="B397" s="11" t="s">
        <v>587</v>
      </c>
      <c r="C397" s="4" t="s">
        <v>405</v>
      </c>
      <c r="D397" s="4" t="s">
        <v>588</v>
      </c>
      <c r="E397" s="43" t="s">
        <v>504</v>
      </c>
      <c r="F397" s="43" t="s">
        <v>497</v>
      </c>
      <c r="G397" s="3" t="s">
        <v>29</v>
      </c>
      <c r="H397" s="20" t="s">
        <v>686</v>
      </c>
      <c r="I397" s="10" t="s">
        <v>723</v>
      </c>
    </row>
    <row r="398" spans="1:11" x14ac:dyDescent="0.35">
      <c r="A398" s="10" t="s">
        <v>682</v>
      </c>
      <c r="B398" s="11" t="s">
        <v>589</v>
      </c>
      <c r="C398" s="2" t="s">
        <v>590</v>
      </c>
      <c r="D398" s="2" t="s">
        <v>25</v>
      </c>
      <c r="E398" s="42" t="s">
        <v>503</v>
      </c>
      <c r="F398" s="42" t="s">
        <v>497</v>
      </c>
      <c r="G398" s="3" t="s">
        <v>29</v>
      </c>
      <c r="H398" s="20"/>
      <c r="I398" s="10" t="s">
        <v>724</v>
      </c>
      <c r="J398" s="22" t="s">
        <v>591</v>
      </c>
      <c r="K398" s="22" t="s">
        <v>592</v>
      </c>
    </row>
    <row r="399" spans="1:11" x14ac:dyDescent="0.35">
      <c r="A399" s="10" t="s">
        <v>682</v>
      </c>
      <c r="B399" s="11" t="s">
        <v>589</v>
      </c>
      <c r="C399" s="4" t="s">
        <v>593</v>
      </c>
      <c r="D399" s="4" t="s">
        <v>46</v>
      </c>
      <c r="E399" s="43" t="s">
        <v>503</v>
      </c>
      <c r="F399" s="43" t="s">
        <v>497</v>
      </c>
      <c r="G399" s="3" t="s">
        <v>30</v>
      </c>
      <c r="H399" s="20" t="s">
        <v>688</v>
      </c>
      <c r="I399" s="10" t="s">
        <v>723</v>
      </c>
    </row>
    <row r="400" spans="1:11" x14ac:dyDescent="0.35">
      <c r="A400" s="10" t="s">
        <v>682</v>
      </c>
      <c r="B400" s="11" t="s">
        <v>589</v>
      </c>
      <c r="C400" s="3" t="s">
        <v>594</v>
      </c>
      <c r="D400" s="3" t="s">
        <v>140</v>
      </c>
      <c r="E400" s="26" t="s">
        <v>503</v>
      </c>
      <c r="F400" s="3" t="s">
        <v>498</v>
      </c>
      <c r="G400" s="3"/>
      <c r="H400" s="20" t="s">
        <v>688</v>
      </c>
      <c r="I400" s="10" t="s">
        <v>723</v>
      </c>
    </row>
    <row r="401" spans="1:9" x14ac:dyDescent="0.35">
      <c r="A401" s="10" t="s">
        <v>682</v>
      </c>
      <c r="B401" s="11" t="s">
        <v>439</v>
      </c>
      <c r="C401" s="2" t="s">
        <v>209</v>
      </c>
      <c r="D401" s="2" t="s">
        <v>94</v>
      </c>
      <c r="E401" s="42" t="s">
        <v>503</v>
      </c>
      <c r="F401" s="42" t="s">
        <v>497</v>
      </c>
      <c r="G401" s="3" t="s">
        <v>27</v>
      </c>
      <c r="H401" s="20" t="s">
        <v>688</v>
      </c>
      <c r="I401" s="10" t="s">
        <v>723</v>
      </c>
    </row>
    <row r="402" spans="1:9" x14ac:dyDescent="0.35">
      <c r="A402" s="10" t="s">
        <v>682</v>
      </c>
      <c r="B402" s="11" t="s">
        <v>439</v>
      </c>
      <c r="C402" s="4" t="s">
        <v>595</v>
      </c>
      <c r="D402" s="4" t="s">
        <v>78</v>
      </c>
      <c r="E402" s="43" t="s">
        <v>503</v>
      </c>
      <c r="F402" s="43" t="s">
        <v>497</v>
      </c>
      <c r="G402" s="3" t="s">
        <v>29</v>
      </c>
      <c r="H402" s="20" t="s">
        <v>686</v>
      </c>
      <c r="I402" s="10" t="s">
        <v>723</v>
      </c>
    </row>
    <row r="403" spans="1:9" x14ac:dyDescent="0.35">
      <c r="A403" s="10" t="s">
        <v>682</v>
      </c>
      <c r="B403" s="11" t="s">
        <v>454</v>
      </c>
      <c r="C403" s="2" t="s">
        <v>240</v>
      </c>
      <c r="D403" s="2" t="s">
        <v>69</v>
      </c>
      <c r="E403" s="42" t="s">
        <v>503</v>
      </c>
      <c r="F403" s="42" t="s">
        <v>497</v>
      </c>
      <c r="G403" s="3" t="s">
        <v>29</v>
      </c>
      <c r="H403" s="20" t="s">
        <v>684</v>
      </c>
      <c r="I403" s="10" t="s">
        <v>723</v>
      </c>
    </row>
    <row r="404" spans="1:9" x14ac:dyDescent="0.35">
      <c r="A404" s="10" t="s">
        <v>682</v>
      </c>
      <c r="B404" s="11" t="s">
        <v>454</v>
      </c>
      <c r="C404" s="4" t="s">
        <v>596</v>
      </c>
      <c r="D404" s="4" t="s">
        <v>597</v>
      </c>
      <c r="E404" s="43" t="s">
        <v>504</v>
      </c>
      <c r="F404" s="43" t="s">
        <v>497</v>
      </c>
      <c r="G404" s="3" t="s">
        <v>30</v>
      </c>
      <c r="H404" s="20" t="s">
        <v>683</v>
      </c>
      <c r="I404" s="10" t="s">
        <v>723</v>
      </c>
    </row>
    <row r="405" spans="1:9" x14ac:dyDescent="0.35">
      <c r="A405" s="10" t="s">
        <v>682</v>
      </c>
      <c r="B405" s="11" t="s">
        <v>454</v>
      </c>
      <c r="C405" s="3" t="s">
        <v>596</v>
      </c>
      <c r="D405" s="3" t="s">
        <v>598</v>
      </c>
      <c r="E405" s="26" t="s">
        <v>504</v>
      </c>
      <c r="F405" s="3" t="s">
        <v>498</v>
      </c>
      <c r="G405" s="3"/>
      <c r="H405" s="20" t="s">
        <v>686</v>
      </c>
      <c r="I405" s="10" t="s">
        <v>723</v>
      </c>
    </row>
    <row r="406" spans="1:9" x14ac:dyDescent="0.35">
      <c r="A406" s="10" t="s">
        <v>682</v>
      </c>
      <c r="B406" s="11" t="s">
        <v>454</v>
      </c>
      <c r="C406" s="3" t="s">
        <v>599</v>
      </c>
      <c r="D406" s="3" t="s">
        <v>47</v>
      </c>
      <c r="E406" s="26" t="s">
        <v>503</v>
      </c>
      <c r="F406" s="3" t="s">
        <v>498</v>
      </c>
      <c r="G406" s="3"/>
      <c r="H406" s="20" t="s">
        <v>686</v>
      </c>
      <c r="I406" s="10" t="s">
        <v>723</v>
      </c>
    </row>
    <row r="407" spans="1:9" x14ac:dyDescent="0.35">
      <c r="A407" s="10" t="s">
        <v>682</v>
      </c>
      <c r="B407" s="11" t="s">
        <v>454</v>
      </c>
      <c r="C407" s="3" t="s">
        <v>241</v>
      </c>
      <c r="D407" s="3" t="s">
        <v>23</v>
      </c>
      <c r="E407" s="26" t="s">
        <v>503</v>
      </c>
      <c r="F407" s="3" t="s">
        <v>499</v>
      </c>
      <c r="G407" s="3"/>
      <c r="H407" s="20" t="s">
        <v>684</v>
      </c>
      <c r="I407" s="10" t="s">
        <v>723</v>
      </c>
    </row>
    <row r="408" spans="1:9" x14ac:dyDescent="0.35">
      <c r="A408" s="10" t="s">
        <v>682</v>
      </c>
      <c r="B408" s="11" t="s">
        <v>445</v>
      </c>
      <c r="C408" s="2" t="s">
        <v>59</v>
      </c>
      <c r="D408" s="2" t="s">
        <v>206</v>
      </c>
      <c r="E408" s="42" t="s">
        <v>503</v>
      </c>
      <c r="F408" s="42" t="s">
        <v>497</v>
      </c>
      <c r="G408" s="3" t="s">
        <v>16</v>
      </c>
      <c r="H408" s="20" t="s">
        <v>684</v>
      </c>
      <c r="I408" s="10" t="s">
        <v>723</v>
      </c>
    </row>
    <row r="409" spans="1:9" x14ac:dyDescent="0.35">
      <c r="A409" s="10" t="s">
        <v>682</v>
      </c>
      <c r="B409" s="11" t="s">
        <v>445</v>
      </c>
      <c r="C409" s="3" t="s">
        <v>200</v>
      </c>
      <c r="D409" s="3" t="s">
        <v>105</v>
      </c>
      <c r="E409" s="26" t="s">
        <v>503</v>
      </c>
      <c r="F409" s="3" t="s">
        <v>498</v>
      </c>
      <c r="G409" s="3"/>
      <c r="H409" s="20" t="s">
        <v>683</v>
      </c>
      <c r="I409" s="10" t="s">
        <v>723</v>
      </c>
    </row>
    <row r="410" spans="1:9" x14ac:dyDescent="0.35">
      <c r="A410" s="10" t="s">
        <v>682</v>
      </c>
      <c r="B410" s="11" t="s">
        <v>445</v>
      </c>
      <c r="C410" s="3" t="s">
        <v>600</v>
      </c>
      <c r="D410" s="3" t="s">
        <v>601</v>
      </c>
      <c r="E410" s="26" t="s">
        <v>503</v>
      </c>
      <c r="F410" s="3" t="s">
        <v>498</v>
      </c>
      <c r="G410" s="3"/>
      <c r="H410" s="20" t="s">
        <v>686</v>
      </c>
      <c r="I410" s="10" t="s">
        <v>723</v>
      </c>
    </row>
    <row r="411" spans="1:9" x14ac:dyDescent="0.35">
      <c r="A411" s="10" t="s">
        <v>682</v>
      </c>
      <c r="B411" s="11" t="s">
        <v>445</v>
      </c>
      <c r="C411" s="3" t="s">
        <v>197</v>
      </c>
      <c r="D411" s="3" t="s">
        <v>204</v>
      </c>
      <c r="E411" s="26" t="s">
        <v>503</v>
      </c>
      <c r="F411" s="3" t="s">
        <v>499</v>
      </c>
      <c r="G411" s="3"/>
      <c r="H411" s="20" t="s">
        <v>684</v>
      </c>
      <c r="I411" s="10" t="s">
        <v>723</v>
      </c>
    </row>
    <row r="412" spans="1:9" x14ac:dyDescent="0.35">
      <c r="A412" s="10" t="s">
        <v>682</v>
      </c>
      <c r="B412" s="11" t="s">
        <v>448</v>
      </c>
      <c r="C412" s="2" t="s">
        <v>602</v>
      </c>
      <c r="D412" s="2" t="s">
        <v>38</v>
      </c>
      <c r="E412" s="42" t="s">
        <v>503</v>
      </c>
      <c r="F412" s="42" t="s">
        <v>497</v>
      </c>
      <c r="G412" s="3" t="s">
        <v>27</v>
      </c>
      <c r="H412" s="20" t="s">
        <v>685</v>
      </c>
      <c r="I412" s="10" t="s">
        <v>723</v>
      </c>
    </row>
    <row r="413" spans="1:9" x14ac:dyDescent="0.35">
      <c r="A413" s="10" t="s">
        <v>682</v>
      </c>
      <c r="B413" s="11" t="s">
        <v>448</v>
      </c>
      <c r="C413" s="18" t="s">
        <v>603</v>
      </c>
      <c r="D413" s="18" t="s">
        <v>604</v>
      </c>
      <c r="E413" s="45" t="s">
        <v>504</v>
      </c>
      <c r="F413" s="18" t="s">
        <v>498</v>
      </c>
      <c r="G413" s="3"/>
      <c r="H413" s="20" t="s">
        <v>690</v>
      </c>
      <c r="I413" s="10" t="s">
        <v>723</v>
      </c>
    </row>
    <row r="414" spans="1:9" x14ac:dyDescent="0.35">
      <c r="A414" s="10" t="s">
        <v>682</v>
      </c>
      <c r="B414" s="11" t="s">
        <v>448</v>
      </c>
      <c r="C414" s="18" t="s">
        <v>605</v>
      </c>
      <c r="D414" s="18" t="s">
        <v>606</v>
      </c>
      <c r="E414" s="45" t="s">
        <v>504</v>
      </c>
      <c r="F414" s="18" t="s">
        <v>498</v>
      </c>
      <c r="G414" s="3"/>
      <c r="H414" s="20" t="s">
        <v>683</v>
      </c>
      <c r="I414" s="10" t="s">
        <v>723</v>
      </c>
    </row>
    <row r="415" spans="1:9" x14ac:dyDescent="0.35">
      <c r="A415" s="10" t="s">
        <v>682</v>
      </c>
      <c r="B415" s="11" t="s">
        <v>448</v>
      </c>
      <c r="C415" s="18" t="s">
        <v>213</v>
      </c>
      <c r="D415" s="18" t="s">
        <v>69</v>
      </c>
      <c r="E415" s="45" t="s">
        <v>503</v>
      </c>
      <c r="F415" s="18" t="s">
        <v>499</v>
      </c>
      <c r="G415" s="3"/>
      <c r="H415" s="20" t="s">
        <v>687</v>
      </c>
      <c r="I415" s="10" t="s">
        <v>723</v>
      </c>
    </row>
    <row r="416" spans="1:9" x14ac:dyDescent="0.35">
      <c r="A416" s="10" t="s">
        <v>682</v>
      </c>
      <c r="B416" s="11" t="s">
        <v>449</v>
      </c>
      <c r="C416" s="2" t="s">
        <v>220</v>
      </c>
      <c r="D416" s="2" t="s">
        <v>120</v>
      </c>
      <c r="E416" s="42" t="s">
        <v>503</v>
      </c>
      <c r="F416" s="42" t="s">
        <v>497</v>
      </c>
      <c r="G416" s="3" t="s">
        <v>16</v>
      </c>
      <c r="H416" s="20" t="s">
        <v>683</v>
      </c>
      <c r="I416" s="10" t="s">
        <v>723</v>
      </c>
    </row>
    <row r="417" spans="1:9" x14ac:dyDescent="0.35">
      <c r="A417" s="10" t="s">
        <v>682</v>
      </c>
      <c r="B417" s="11" t="s">
        <v>449</v>
      </c>
      <c r="C417" s="3" t="s">
        <v>607</v>
      </c>
      <c r="D417" s="3" t="s">
        <v>608</v>
      </c>
      <c r="E417" s="26" t="s">
        <v>503</v>
      </c>
      <c r="F417" s="3" t="s">
        <v>498</v>
      </c>
      <c r="G417" s="3"/>
      <c r="H417" s="20" t="s">
        <v>686</v>
      </c>
      <c r="I417" s="10" t="s">
        <v>723</v>
      </c>
    </row>
    <row r="418" spans="1:9" x14ac:dyDescent="0.35">
      <c r="A418" s="10" t="s">
        <v>682</v>
      </c>
      <c r="B418" s="11" t="s">
        <v>449</v>
      </c>
      <c r="C418" s="3" t="s">
        <v>609</v>
      </c>
      <c r="D418" s="3" t="s">
        <v>25</v>
      </c>
      <c r="E418" s="26" t="s">
        <v>503</v>
      </c>
      <c r="F418" s="3" t="s">
        <v>498</v>
      </c>
      <c r="G418" s="3"/>
      <c r="H418" s="20" t="s">
        <v>686</v>
      </c>
      <c r="I418" s="10" t="s">
        <v>723</v>
      </c>
    </row>
    <row r="419" spans="1:9" x14ac:dyDescent="0.35">
      <c r="A419" s="10" t="s">
        <v>682</v>
      </c>
      <c r="B419" s="11" t="s">
        <v>610</v>
      </c>
      <c r="C419" s="2" t="s">
        <v>611</v>
      </c>
      <c r="D419" s="2" t="s">
        <v>87</v>
      </c>
      <c r="E419" s="42" t="s">
        <v>503</v>
      </c>
      <c r="F419" s="42" t="s">
        <v>497</v>
      </c>
      <c r="G419" s="3" t="s">
        <v>28</v>
      </c>
      <c r="H419" s="20" t="s">
        <v>690</v>
      </c>
      <c r="I419" s="10" t="s">
        <v>723</v>
      </c>
    </row>
    <row r="420" spans="1:9" x14ac:dyDescent="0.35">
      <c r="A420" s="10" t="s">
        <v>682</v>
      </c>
      <c r="B420" s="11" t="s">
        <v>610</v>
      </c>
      <c r="C420" s="4" t="s">
        <v>612</v>
      </c>
      <c r="D420" s="4" t="s">
        <v>55</v>
      </c>
      <c r="E420" s="43" t="s">
        <v>503</v>
      </c>
      <c r="F420" s="43" t="s">
        <v>497</v>
      </c>
      <c r="G420" s="3" t="s">
        <v>29</v>
      </c>
      <c r="H420" s="20" t="s">
        <v>686</v>
      </c>
      <c r="I420" s="10" t="s">
        <v>723</v>
      </c>
    </row>
    <row r="421" spans="1:9" x14ac:dyDescent="0.35">
      <c r="A421" s="10" t="s">
        <v>682</v>
      </c>
      <c r="B421" s="11" t="s">
        <v>610</v>
      </c>
      <c r="C421" s="5" t="s">
        <v>613</v>
      </c>
      <c r="D421" s="5" t="s">
        <v>46</v>
      </c>
      <c r="E421" s="41" t="s">
        <v>503</v>
      </c>
      <c r="F421" s="41" t="s">
        <v>497</v>
      </c>
      <c r="G421" s="3" t="s">
        <v>30</v>
      </c>
      <c r="H421" s="20" t="s">
        <v>684</v>
      </c>
      <c r="I421" s="10" t="s">
        <v>723</v>
      </c>
    </row>
    <row r="422" spans="1:9" x14ac:dyDescent="0.35">
      <c r="A422" s="10" t="s">
        <v>682</v>
      </c>
      <c r="B422" s="11" t="s">
        <v>455</v>
      </c>
      <c r="C422" s="2" t="s">
        <v>317</v>
      </c>
      <c r="D422" s="2" t="s">
        <v>614</v>
      </c>
      <c r="E422" s="42" t="s">
        <v>504</v>
      </c>
      <c r="F422" s="42" t="s">
        <v>497</v>
      </c>
      <c r="G422" s="3" t="s">
        <v>16</v>
      </c>
      <c r="H422" s="20" t="s">
        <v>690</v>
      </c>
      <c r="I422" s="10" t="s">
        <v>723</v>
      </c>
    </row>
    <row r="423" spans="1:9" x14ac:dyDescent="0.35">
      <c r="A423" s="10" t="s">
        <v>682</v>
      </c>
      <c r="B423" s="11" t="s">
        <v>460</v>
      </c>
      <c r="C423" s="2" t="s">
        <v>615</v>
      </c>
      <c r="D423" s="2" t="s">
        <v>17</v>
      </c>
      <c r="E423" s="42" t="s">
        <v>503</v>
      </c>
      <c r="F423" s="42" t="s">
        <v>497</v>
      </c>
      <c r="G423" s="3" t="s">
        <v>16</v>
      </c>
      <c r="H423" s="20" t="s">
        <v>683</v>
      </c>
      <c r="I423" s="10" t="s">
        <v>723</v>
      </c>
    </row>
    <row r="424" spans="1:9" x14ac:dyDescent="0.35">
      <c r="A424" s="10" t="s">
        <v>682</v>
      </c>
      <c r="B424" s="11" t="s">
        <v>463</v>
      </c>
      <c r="C424" s="2" t="s">
        <v>277</v>
      </c>
      <c r="D424" s="2" t="s">
        <v>280</v>
      </c>
      <c r="E424" s="42" t="s">
        <v>503</v>
      </c>
      <c r="F424" s="42" t="s">
        <v>497</v>
      </c>
      <c r="G424" s="3" t="s">
        <v>28</v>
      </c>
      <c r="H424" s="20" t="s">
        <v>683</v>
      </c>
      <c r="I424" s="10" t="s">
        <v>723</v>
      </c>
    </row>
    <row r="425" spans="1:9" x14ac:dyDescent="0.35">
      <c r="A425" s="10" t="s">
        <v>682</v>
      </c>
      <c r="B425" s="11" t="s">
        <v>463</v>
      </c>
      <c r="C425" s="3" t="s">
        <v>616</v>
      </c>
      <c r="D425" s="3" t="s">
        <v>617</v>
      </c>
      <c r="E425" s="26" t="s">
        <v>504</v>
      </c>
      <c r="F425" s="3" t="s">
        <v>498</v>
      </c>
      <c r="G425" s="3"/>
      <c r="H425" s="20" t="s">
        <v>686</v>
      </c>
      <c r="I425" s="10" t="s">
        <v>723</v>
      </c>
    </row>
    <row r="426" spans="1:9" x14ac:dyDescent="0.35">
      <c r="A426" s="10" t="s">
        <v>682</v>
      </c>
      <c r="B426" s="11" t="s">
        <v>463</v>
      </c>
      <c r="C426" s="3" t="s">
        <v>618</v>
      </c>
      <c r="D426" s="3" t="s">
        <v>88</v>
      </c>
      <c r="E426" s="26" t="s">
        <v>503</v>
      </c>
      <c r="F426" s="3" t="s">
        <v>498</v>
      </c>
      <c r="G426" s="3"/>
      <c r="H426" s="20" t="s">
        <v>686</v>
      </c>
      <c r="I426" s="10" t="s">
        <v>723</v>
      </c>
    </row>
    <row r="427" spans="1:9" x14ac:dyDescent="0.35">
      <c r="A427" s="10" t="s">
        <v>682</v>
      </c>
      <c r="B427" s="11" t="s">
        <v>464</v>
      </c>
      <c r="C427" s="2" t="s">
        <v>282</v>
      </c>
      <c r="D427" s="2" t="s">
        <v>107</v>
      </c>
      <c r="E427" s="42" t="s">
        <v>503</v>
      </c>
      <c r="F427" s="42" t="s">
        <v>497</v>
      </c>
      <c r="G427" s="3" t="s">
        <v>56</v>
      </c>
      <c r="H427" s="20" t="s">
        <v>684</v>
      </c>
      <c r="I427" s="10" t="s">
        <v>723</v>
      </c>
    </row>
    <row r="428" spans="1:9" x14ac:dyDescent="0.35">
      <c r="A428" s="10" t="s">
        <v>682</v>
      </c>
      <c r="B428" s="11" t="s">
        <v>464</v>
      </c>
      <c r="C428" s="3" t="s">
        <v>619</v>
      </c>
      <c r="D428" s="3" t="s">
        <v>620</v>
      </c>
      <c r="E428" s="26" t="s">
        <v>504</v>
      </c>
      <c r="F428" s="26" t="s">
        <v>498</v>
      </c>
      <c r="G428" s="3"/>
      <c r="H428" s="20" t="s">
        <v>683</v>
      </c>
      <c r="I428" s="10" t="s">
        <v>723</v>
      </c>
    </row>
    <row r="429" spans="1:9" x14ac:dyDescent="0.35">
      <c r="A429" s="10" t="s">
        <v>682</v>
      </c>
      <c r="B429" s="11" t="s">
        <v>464</v>
      </c>
      <c r="C429" s="3" t="s">
        <v>205</v>
      </c>
      <c r="D429" s="3" t="s">
        <v>621</v>
      </c>
      <c r="E429" s="26" t="s">
        <v>503</v>
      </c>
      <c r="F429" s="3" t="s">
        <v>498</v>
      </c>
      <c r="G429" s="3"/>
      <c r="H429" s="20" t="s">
        <v>683</v>
      </c>
      <c r="I429" s="10" t="s">
        <v>723</v>
      </c>
    </row>
    <row r="430" spans="1:9" x14ac:dyDescent="0.35">
      <c r="A430" s="10" t="s">
        <v>682</v>
      </c>
      <c r="B430" s="11" t="s">
        <v>622</v>
      </c>
      <c r="C430" s="2" t="s">
        <v>623</v>
      </c>
      <c r="D430" s="2" t="s">
        <v>88</v>
      </c>
      <c r="E430" s="42" t="s">
        <v>503</v>
      </c>
      <c r="F430" s="42" t="s">
        <v>497</v>
      </c>
      <c r="G430" s="3" t="s">
        <v>16</v>
      </c>
      <c r="H430" s="20" t="s">
        <v>690</v>
      </c>
      <c r="I430" s="10" t="s">
        <v>723</v>
      </c>
    </row>
    <row r="431" spans="1:9" x14ac:dyDescent="0.35">
      <c r="A431" s="10" t="s">
        <v>682</v>
      </c>
      <c r="B431" s="11" t="s">
        <v>622</v>
      </c>
      <c r="C431" s="3" t="s">
        <v>624</v>
      </c>
      <c r="D431" s="3" t="s">
        <v>625</v>
      </c>
      <c r="E431" s="26" t="s">
        <v>503</v>
      </c>
      <c r="F431" s="3" t="s">
        <v>498</v>
      </c>
      <c r="G431" s="3"/>
      <c r="H431" s="20" t="s">
        <v>690</v>
      </c>
      <c r="I431" s="10" t="s">
        <v>723</v>
      </c>
    </row>
    <row r="432" spans="1:9" x14ac:dyDescent="0.35">
      <c r="A432" s="10" t="s">
        <v>682</v>
      </c>
      <c r="B432" s="11" t="s">
        <v>626</v>
      </c>
      <c r="C432" s="2" t="s">
        <v>627</v>
      </c>
      <c r="D432" s="2" t="s">
        <v>20</v>
      </c>
      <c r="E432" s="42" t="s">
        <v>503</v>
      </c>
      <c r="F432" s="42" t="s">
        <v>497</v>
      </c>
      <c r="G432" s="3" t="s">
        <v>16</v>
      </c>
      <c r="H432" s="20" t="s">
        <v>686</v>
      </c>
      <c r="I432" s="10" t="s">
        <v>723</v>
      </c>
    </row>
    <row r="433" spans="1:10" x14ac:dyDescent="0.35">
      <c r="A433" s="10" t="s">
        <v>682</v>
      </c>
      <c r="B433" s="11" t="s">
        <v>628</v>
      </c>
      <c r="C433" s="2" t="s">
        <v>629</v>
      </c>
      <c r="D433" s="2" t="s">
        <v>630</v>
      </c>
      <c r="E433" s="42" t="s">
        <v>503</v>
      </c>
      <c r="F433" s="42" t="s">
        <v>497</v>
      </c>
      <c r="G433" s="3" t="s">
        <v>27</v>
      </c>
      <c r="H433" s="20" t="s">
        <v>685</v>
      </c>
      <c r="I433" s="10" t="s">
        <v>723</v>
      </c>
    </row>
    <row r="434" spans="1:10" x14ac:dyDescent="0.35">
      <c r="A434" s="10" t="s">
        <v>682</v>
      </c>
      <c r="B434" s="11" t="s">
        <v>628</v>
      </c>
      <c r="C434" s="18" t="s">
        <v>283</v>
      </c>
      <c r="D434" s="18" t="s">
        <v>285</v>
      </c>
      <c r="E434" s="45" t="s">
        <v>504</v>
      </c>
      <c r="F434" s="18" t="s">
        <v>498</v>
      </c>
      <c r="G434" s="3"/>
      <c r="H434" s="20" t="s">
        <v>683</v>
      </c>
      <c r="I434" s="10" t="s">
        <v>723</v>
      </c>
    </row>
    <row r="435" spans="1:10" x14ac:dyDescent="0.35">
      <c r="A435" s="10" t="s">
        <v>682</v>
      </c>
      <c r="B435" s="11" t="s">
        <v>628</v>
      </c>
      <c r="C435" s="18" t="s">
        <v>284</v>
      </c>
      <c r="D435" s="18" t="s">
        <v>286</v>
      </c>
      <c r="E435" s="45" t="s">
        <v>504</v>
      </c>
      <c r="F435" s="18" t="s">
        <v>498</v>
      </c>
      <c r="G435" s="3"/>
      <c r="H435" s="20" t="s">
        <v>683</v>
      </c>
      <c r="I435" s="10" t="s">
        <v>723</v>
      </c>
    </row>
    <row r="436" spans="1:10" x14ac:dyDescent="0.35">
      <c r="A436" s="10" t="s">
        <v>682</v>
      </c>
      <c r="B436" s="11" t="s">
        <v>631</v>
      </c>
      <c r="C436" s="2" t="s">
        <v>632</v>
      </c>
      <c r="D436" s="2" t="s">
        <v>81</v>
      </c>
      <c r="E436" s="42" t="s">
        <v>503</v>
      </c>
      <c r="F436" s="42" t="s">
        <v>497</v>
      </c>
      <c r="G436" s="3" t="s">
        <v>27</v>
      </c>
      <c r="H436" s="20" t="s">
        <v>683</v>
      </c>
      <c r="I436" s="10" t="s">
        <v>723</v>
      </c>
    </row>
    <row r="437" spans="1:10" x14ac:dyDescent="0.35">
      <c r="A437" s="10" t="s">
        <v>682</v>
      </c>
      <c r="B437" s="11" t="s">
        <v>631</v>
      </c>
      <c r="C437" s="3" t="s">
        <v>633</v>
      </c>
      <c r="D437" s="3" t="s">
        <v>39</v>
      </c>
      <c r="E437" s="26" t="s">
        <v>504</v>
      </c>
      <c r="F437" s="3" t="s">
        <v>498</v>
      </c>
      <c r="G437" s="3"/>
      <c r="H437" s="20" t="s">
        <v>686</v>
      </c>
      <c r="I437" s="10" t="s">
        <v>723</v>
      </c>
    </row>
    <row r="438" spans="1:10" x14ac:dyDescent="0.35">
      <c r="A438" s="10" t="s">
        <v>682</v>
      </c>
      <c r="B438" s="11" t="s">
        <v>631</v>
      </c>
      <c r="C438" s="3" t="s">
        <v>634</v>
      </c>
      <c r="D438" s="3" t="s">
        <v>635</v>
      </c>
      <c r="E438" s="26" t="s">
        <v>504</v>
      </c>
      <c r="F438" s="3" t="s">
        <v>498</v>
      </c>
      <c r="G438" s="3"/>
      <c r="H438" s="20" t="s">
        <v>683</v>
      </c>
      <c r="I438" s="10" t="s">
        <v>723</v>
      </c>
    </row>
    <row r="439" spans="1:10" x14ac:dyDescent="0.35">
      <c r="A439" s="10" t="s">
        <v>682</v>
      </c>
      <c r="B439" s="11" t="s">
        <v>636</v>
      </c>
      <c r="C439" s="2" t="s">
        <v>196</v>
      </c>
      <c r="D439" s="2" t="s">
        <v>47</v>
      </c>
      <c r="E439" s="42" t="s">
        <v>503</v>
      </c>
      <c r="F439" s="42" t="s">
        <v>497</v>
      </c>
      <c r="G439" s="3" t="s">
        <v>56</v>
      </c>
      <c r="H439" s="20" t="s">
        <v>685</v>
      </c>
      <c r="I439" s="10" t="s">
        <v>723</v>
      </c>
    </row>
    <row r="440" spans="1:10" x14ac:dyDescent="0.35">
      <c r="A440" s="10" t="s">
        <v>682</v>
      </c>
      <c r="B440" s="11" t="s">
        <v>636</v>
      </c>
      <c r="C440" s="5" t="s">
        <v>637</v>
      </c>
      <c r="D440" s="5" t="s">
        <v>86</v>
      </c>
      <c r="E440" s="41" t="s">
        <v>503</v>
      </c>
      <c r="F440" s="41" t="s">
        <v>497</v>
      </c>
      <c r="G440" s="3" t="s">
        <v>16</v>
      </c>
      <c r="H440" s="20" t="s">
        <v>686</v>
      </c>
      <c r="I440" s="10" t="s">
        <v>723</v>
      </c>
    </row>
    <row r="441" spans="1:10" x14ac:dyDescent="0.35">
      <c r="A441" s="10" t="s">
        <v>682</v>
      </c>
      <c r="B441" s="11" t="s">
        <v>636</v>
      </c>
      <c r="C441" s="23" t="s">
        <v>638</v>
      </c>
      <c r="D441" s="23" t="s">
        <v>120</v>
      </c>
      <c r="E441" s="49" t="s">
        <v>503</v>
      </c>
      <c r="F441" s="49" t="s">
        <v>497</v>
      </c>
      <c r="G441" s="3" t="s">
        <v>28</v>
      </c>
      <c r="H441" s="20" t="s">
        <v>686</v>
      </c>
      <c r="I441" s="10" t="s">
        <v>723</v>
      </c>
    </row>
    <row r="442" spans="1:10" x14ac:dyDescent="0.35">
      <c r="A442" s="10" t="s">
        <v>682</v>
      </c>
      <c r="B442" s="11" t="s">
        <v>636</v>
      </c>
      <c r="C442" s="4" t="s">
        <v>637</v>
      </c>
      <c r="D442" s="4" t="s">
        <v>639</v>
      </c>
      <c r="E442" s="43" t="s">
        <v>504</v>
      </c>
      <c r="F442" s="43" t="s">
        <v>497</v>
      </c>
      <c r="G442" s="3" t="s">
        <v>29</v>
      </c>
      <c r="H442" s="20" t="s">
        <v>690</v>
      </c>
      <c r="I442" s="10" t="s">
        <v>723</v>
      </c>
    </row>
    <row r="443" spans="1:10" x14ac:dyDescent="0.35">
      <c r="A443" s="10" t="s">
        <v>682</v>
      </c>
      <c r="B443" s="11" t="s">
        <v>636</v>
      </c>
      <c r="C443" s="66" t="s">
        <v>640</v>
      </c>
      <c r="D443" s="66" t="s">
        <v>641</v>
      </c>
      <c r="E443" s="67" t="s">
        <v>504</v>
      </c>
      <c r="F443" s="67" t="s">
        <v>498</v>
      </c>
      <c r="G443" s="3"/>
      <c r="I443" s="10" t="s">
        <v>724</v>
      </c>
      <c r="J443" s="25" t="s">
        <v>699</v>
      </c>
    </row>
    <row r="444" spans="1:10" x14ac:dyDescent="0.35">
      <c r="A444" s="10" t="s">
        <v>682</v>
      </c>
      <c r="B444" s="11" t="s">
        <v>642</v>
      </c>
      <c r="C444" s="2" t="s">
        <v>288</v>
      </c>
      <c r="D444" s="2" t="s">
        <v>643</v>
      </c>
      <c r="E444" s="42" t="s">
        <v>503</v>
      </c>
      <c r="F444" s="42" t="s">
        <v>497</v>
      </c>
      <c r="G444" s="3" t="s">
        <v>27</v>
      </c>
      <c r="H444" s="20" t="s">
        <v>688</v>
      </c>
      <c r="I444" s="10" t="s">
        <v>723</v>
      </c>
    </row>
    <row r="445" spans="1:10" s="1" customFormat="1" x14ac:dyDescent="0.35">
      <c r="A445" s="20" t="s">
        <v>682</v>
      </c>
      <c r="B445" s="29" t="s">
        <v>642</v>
      </c>
      <c r="C445" s="52" t="s">
        <v>712</v>
      </c>
      <c r="D445" s="52" t="s">
        <v>713</v>
      </c>
      <c r="E445" s="52" t="s">
        <v>504</v>
      </c>
      <c r="F445" s="24" t="s">
        <v>498</v>
      </c>
      <c r="G445" s="3"/>
      <c r="H445" s="20" t="s">
        <v>690</v>
      </c>
      <c r="I445" s="10" t="s">
        <v>723</v>
      </c>
    </row>
    <row r="446" spans="1:10" x14ac:dyDescent="0.35">
      <c r="A446" s="10" t="s">
        <v>682</v>
      </c>
      <c r="B446" s="11" t="s">
        <v>466</v>
      </c>
      <c r="C446" s="2" t="s">
        <v>644</v>
      </c>
      <c r="D446" s="2" t="s">
        <v>374</v>
      </c>
      <c r="E446" s="42" t="s">
        <v>503</v>
      </c>
      <c r="F446" s="42" t="s">
        <v>497</v>
      </c>
      <c r="G446" s="3" t="s">
        <v>56</v>
      </c>
      <c r="H446" s="20" t="s">
        <v>684</v>
      </c>
      <c r="I446" s="10" t="s">
        <v>723</v>
      </c>
    </row>
    <row r="447" spans="1:10" x14ac:dyDescent="0.35">
      <c r="A447" s="10" t="s">
        <v>682</v>
      </c>
      <c r="B447" s="11" t="s">
        <v>466</v>
      </c>
      <c r="C447" s="4" t="s">
        <v>644</v>
      </c>
      <c r="D447" s="4" t="s">
        <v>374</v>
      </c>
      <c r="E447" s="43" t="s">
        <v>503</v>
      </c>
      <c r="F447" s="43" t="s">
        <v>497</v>
      </c>
      <c r="G447" s="3" t="s">
        <v>16</v>
      </c>
      <c r="H447" s="20" t="s">
        <v>684</v>
      </c>
      <c r="I447" s="10" t="s">
        <v>723</v>
      </c>
    </row>
    <row r="448" spans="1:10" x14ac:dyDescent="0.35">
      <c r="A448" s="10" t="s">
        <v>682</v>
      </c>
      <c r="B448" s="11" t="s">
        <v>466</v>
      </c>
      <c r="C448" s="5" t="s">
        <v>645</v>
      </c>
      <c r="D448" s="5" t="s">
        <v>392</v>
      </c>
      <c r="E448" s="41" t="s">
        <v>503</v>
      </c>
      <c r="F448" s="41" t="s">
        <v>497</v>
      </c>
      <c r="G448" s="3" t="s">
        <v>30</v>
      </c>
      <c r="H448" s="20" t="s">
        <v>684</v>
      </c>
      <c r="I448" s="10" t="s">
        <v>723</v>
      </c>
    </row>
    <row r="449" spans="1:9" x14ac:dyDescent="0.35">
      <c r="A449" s="10" t="s">
        <v>682</v>
      </c>
      <c r="B449" s="11" t="s">
        <v>466</v>
      </c>
      <c r="C449" s="3" t="s">
        <v>646</v>
      </c>
      <c r="D449" s="3" t="s">
        <v>373</v>
      </c>
      <c r="E449" s="26" t="s">
        <v>503</v>
      </c>
      <c r="F449" s="3" t="s">
        <v>498</v>
      </c>
      <c r="G449" s="3"/>
      <c r="H449" s="20" t="s">
        <v>683</v>
      </c>
      <c r="I449" s="10" t="s">
        <v>723</v>
      </c>
    </row>
    <row r="450" spans="1:9" x14ac:dyDescent="0.35">
      <c r="A450" s="10" t="s">
        <v>682</v>
      </c>
      <c r="B450" s="11" t="s">
        <v>647</v>
      </c>
      <c r="C450" s="2" t="s">
        <v>648</v>
      </c>
      <c r="D450" s="2" t="s">
        <v>649</v>
      </c>
      <c r="E450" s="42" t="s">
        <v>504</v>
      </c>
      <c r="F450" s="42" t="s">
        <v>497</v>
      </c>
      <c r="G450" s="3" t="s">
        <v>16</v>
      </c>
      <c r="H450" s="20" t="s">
        <v>690</v>
      </c>
      <c r="I450" s="10" t="s">
        <v>723</v>
      </c>
    </row>
    <row r="451" spans="1:9" x14ac:dyDescent="0.35">
      <c r="A451" s="10" t="s">
        <v>682</v>
      </c>
      <c r="B451" s="11" t="s">
        <v>650</v>
      </c>
      <c r="C451" s="2" t="s">
        <v>651</v>
      </c>
      <c r="D451" s="2" t="s">
        <v>652</v>
      </c>
      <c r="E451" s="42" t="s">
        <v>504</v>
      </c>
      <c r="F451" s="42" t="s">
        <v>497</v>
      </c>
      <c r="G451" s="3" t="s">
        <v>27</v>
      </c>
      <c r="H451" s="20" t="s">
        <v>686</v>
      </c>
      <c r="I451" s="10" t="s">
        <v>723</v>
      </c>
    </row>
    <row r="452" spans="1:9" x14ac:dyDescent="0.35">
      <c r="A452" s="10" t="s">
        <v>682</v>
      </c>
      <c r="B452" s="11" t="s">
        <v>475</v>
      </c>
      <c r="C452" s="2" t="s">
        <v>271</v>
      </c>
      <c r="D452" s="2" t="s">
        <v>96</v>
      </c>
      <c r="E452" s="42" t="s">
        <v>503</v>
      </c>
      <c r="F452" s="42" t="s">
        <v>497</v>
      </c>
      <c r="G452" s="3" t="s">
        <v>56</v>
      </c>
      <c r="H452" s="20" t="s">
        <v>690</v>
      </c>
      <c r="I452" s="10" t="s">
        <v>723</v>
      </c>
    </row>
    <row r="453" spans="1:9" x14ac:dyDescent="0.35">
      <c r="A453" s="10" t="s">
        <v>682</v>
      </c>
      <c r="B453" s="11" t="s">
        <v>477</v>
      </c>
      <c r="C453" s="2" t="s">
        <v>337</v>
      </c>
      <c r="D453" s="2" t="s">
        <v>339</v>
      </c>
      <c r="E453" s="42" t="s">
        <v>503</v>
      </c>
      <c r="F453" s="42" t="s">
        <v>497</v>
      </c>
      <c r="G453" s="3" t="s">
        <v>16</v>
      </c>
      <c r="H453" s="20" t="s">
        <v>684</v>
      </c>
      <c r="I453" s="10" t="s">
        <v>723</v>
      </c>
    </row>
    <row r="454" spans="1:9" x14ac:dyDescent="0.35">
      <c r="A454" s="10" t="s">
        <v>682</v>
      </c>
      <c r="B454" s="11" t="s">
        <v>477</v>
      </c>
      <c r="C454" s="3" t="s">
        <v>653</v>
      </c>
      <c r="D454" s="3" t="s">
        <v>46</v>
      </c>
      <c r="E454" s="26" t="s">
        <v>503</v>
      </c>
      <c r="F454" s="3" t="s">
        <v>498</v>
      </c>
      <c r="G454" s="3"/>
      <c r="H454" s="20" t="s">
        <v>686</v>
      </c>
      <c r="I454" s="10" t="s">
        <v>723</v>
      </c>
    </row>
    <row r="455" spans="1:9" x14ac:dyDescent="0.35">
      <c r="A455" s="10" t="s">
        <v>682</v>
      </c>
      <c r="B455" s="11" t="s">
        <v>654</v>
      </c>
      <c r="C455" s="2" t="s">
        <v>655</v>
      </c>
      <c r="D455" s="2" t="s">
        <v>168</v>
      </c>
      <c r="E455" s="42" t="s">
        <v>503</v>
      </c>
      <c r="F455" s="42" t="s">
        <v>497</v>
      </c>
      <c r="G455" s="3" t="s">
        <v>30</v>
      </c>
      <c r="H455" s="20" t="s">
        <v>683</v>
      </c>
      <c r="I455" s="10" t="s">
        <v>723</v>
      </c>
    </row>
    <row r="456" spans="1:9" x14ac:dyDescent="0.35">
      <c r="A456" s="10" t="s">
        <v>682</v>
      </c>
      <c r="B456" s="11" t="s">
        <v>654</v>
      </c>
      <c r="C456" s="3" t="s">
        <v>656</v>
      </c>
      <c r="D456" s="3" t="s">
        <v>45</v>
      </c>
      <c r="E456" s="26" t="s">
        <v>503</v>
      </c>
      <c r="F456" s="3" t="s">
        <v>498</v>
      </c>
      <c r="G456" s="3"/>
      <c r="H456" s="20" t="s">
        <v>686</v>
      </c>
      <c r="I456" s="10" t="s">
        <v>723</v>
      </c>
    </row>
    <row r="457" spans="1:9" x14ac:dyDescent="0.35">
      <c r="A457" s="10" t="s">
        <v>682</v>
      </c>
      <c r="B457" s="11" t="s">
        <v>480</v>
      </c>
      <c r="C457" s="2" t="s">
        <v>657</v>
      </c>
      <c r="D457" s="2" t="s">
        <v>81</v>
      </c>
      <c r="E457" s="42" t="s">
        <v>503</v>
      </c>
      <c r="F457" s="42" t="s">
        <v>497</v>
      </c>
      <c r="G457" s="3" t="s">
        <v>16</v>
      </c>
      <c r="H457" s="20" t="s">
        <v>683</v>
      </c>
      <c r="I457" s="10" t="s">
        <v>723</v>
      </c>
    </row>
    <row r="458" spans="1:9" x14ac:dyDescent="0.35">
      <c r="A458" s="10" t="s">
        <v>682</v>
      </c>
      <c r="B458" s="11" t="s">
        <v>658</v>
      </c>
      <c r="C458" s="2" t="s">
        <v>659</v>
      </c>
      <c r="D458" s="2" t="s">
        <v>23</v>
      </c>
      <c r="E458" s="42" t="s">
        <v>503</v>
      </c>
      <c r="F458" s="42" t="s">
        <v>497</v>
      </c>
      <c r="G458" s="3" t="s">
        <v>27</v>
      </c>
      <c r="H458" s="20" t="s">
        <v>688</v>
      </c>
      <c r="I458" s="10" t="s">
        <v>723</v>
      </c>
    </row>
    <row r="459" spans="1:9" x14ac:dyDescent="0.35">
      <c r="A459" s="10" t="s">
        <v>682</v>
      </c>
      <c r="B459" s="11" t="s">
        <v>658</v>
      </c>
      <c r="C459" s="4" t="s">
        <v>660</v>
      </c>
      <c r="D459" s="4" t="s">
        <v>20</v>
      </c>
      <c r="E459" s="43" t="s">
        <v>503</v>
      </c>
      <c r="F459" s="43" t="s">
        <v>497</v>
      </c>
      <c r="G459" s="3" t="s">
        <v>16</v>
      </c>
      <c r="H459" s="20" t="s">
        <v>684</v>
      </c>
      <c r="I459" s="10" t="s">
        <v>723</v>
      </c>
    </row>
    <row r="460" spans="1:9" x14ac:dyDescent="0.35">
      <c r="A460" s="10" t="s">
        <v>682</v>
      </c>
      <c r="B460" s="11" t="s">
        <v>658</v>
      </c>
      <c r="C460" s="3" t="s">
        <v>661</v>
      </c>
      <c r="D460" s="3" t="s">
        <v>114</v>
      </c>
      <c r="E460" s="26" t="s">
        <v>503</v>
      </c>
      <c r="F460" s="3" t="s">
        <v>499</v>
      </c>
      <c r="G460" s="3"/>
      <c r="H460" s="20" t="s">
        <v>688</v>
      </c>
      <c r="I460" s="10" t="s">
        <v>723</v>
      </c>
    </row>
    <row r="461" spans="1:9" x14ac:dyDescent="0.35">
      <c r="A461" s="10" t="s">
        <v>682</v>
      </c>
      <c r="B461" s="11" t="s">
        <v>658</v>
      </c>
      <c r="C461" s="3" t="s">
        <v>290</v>
      </c>
      <c r="D461" s="3" t="s">
        <v>662</v>
      </c>
      <c r="E461" s="26" t="s">
        <v>503</v>
      </c>
      <c r="F461" s="3" t="s">
        <v>498</v>
      </c>
      <c r="G461" s="3"/>
      <c r="H461" s="20" t="s">
        <v>686</v>
      </c>
      <c r="I461" s="10" t="s">
        <v>723</v>
      </c>
    </row>
    <row r="462" spans="1:9" x14ac:dyDescent="0.35">
      <c r="A462" s="10" t="s">
        <v>682</v>
      </c>
      <c r="B462" s="11" t="s">
        <v>483</v>
      </c>
      <c r="C462" s="2" t="s">
        <v>663</v>
      </c>
      <c r="D462" s="2" t="s">
        <v>410</v>
      </c>
      <c r="E462" s="42" t="s">
        <v>503</v>
      </c>
      <c r="F462" s="42" t="s">
        <v>497</v>
      </c>
      <c r="G462" s="3" t="s">
        <v>27</v>
      </c>
      <c r="H462" s="20" t="s">
        <v>685</v>
      </c>
      <c r="I462" s="10" t="s">
        <v>723</v>
      </c>
    </row>
    <row r="463" spans="1:9" x14ac:dyDescent="0.35">
      <c r="A463" s="10" t="s">
        <v>682</v>
      </c>
      <c r="B463" s="11" t="s">
        <v>483</v>
      </c>
      <c r="C463" s="4" t="s">
        <v>664</v>
      </c>
      <c r="D463" s="4" t="s">
        <v>87</v>
      </c>
      <c r="E463" s="43" t="s">
        <v>503</v>
      </c>
      <c r="F463" s="43" t="s">
        <v>497</v>
      </c>
      <c r="G463" s="3" t="s">
        <v>28</v>
      </c>
      <c r="H463" s="20" t="s">
        <v>688</v>
      </c>
      <c r="I463" s="10" t="s">
        <v>723</v>
      </c>
    </row>
    <row r="464" spans="1:9" x14ac:dyDescent="0.35">
      <c r="A464" s="10" t="s">
        <v>682</v>
      </c>
      <c r="B464" s="11" t="s">
        <v>483</v>
      </c>
      <c r="C464" s="5" t="s">
        <v>665</v>
      </c>
      <c r="D464" s="5" t="s">
        <v>538</v>
      </c>
      <c r="E464" s="41" t="s">
        <v>503</v>
      </c>
      <c r="F464" s="41" t="s">
        <v>497</v>
      </c>
      <c r="G464" s="3" t="s">
        <v>29</v>
      </c>
      <c r="H464" s="20" t="s">
        <v>684</v>
      </c>
      <c r="I464" s="10" t="s">
        <v>723</v>
      </c>
    </row>
    <row r="465" spans="1:9" x14ac:dyDescent="0.35">
      <c r="A465" s="10" t="s">
        <v>682</v>
      </c>
      <c r="B465" s="11" t="s">
        <v>483</v>
      </c>
      <c r="C465" s="6" t="s">
        <v>359</v>
      </c>
      <c r="D465" s="6" t="s">
        <v>361</v>
      </c>
      <c r="E465" s="44" t="s">
        <v>503</v>
      </c>
      <c r="F465" s="44" t="s">
        <v>497</v>
      </c>
      <c r="G465" s="3" t="s">
        <v>30</v>
      </c>
      <c r="H465" s="20" t="s">
        <v>683</v>
      </c>
      <c r="I465" s="10" t="s">
        <v>723</v>
      </c>
    </row>
    <row r="466" spans="1:9" x14ac:dyDescent="0.35">
      <c r="A466" s="10" t="s">
        <v>682</v>
      </c>
      <c r="B466" s="11" t="s">
        <v>483</v>
      </c>
      <c r="C466" s="3" t="s">
        <v>358</v>
      </c>
      <c r="D466" s="3" t="s">
        <v>64</v>
      </c>
      <c r="E466" s="26" t="s">
        <v>503</v>
      </c>
      <c r="F466" s="3" t="s">
        <v>498</v>
      </c>
      <c r="G466" s="3"/>
      <c r="H466" s="20" t="s">
        <v>683</v>
      </c>
      <c r="I466" s="10" t="s">
        <v>723</v>
      </c>
    </row>
    <row r="467" spans="1:9" x14ac:dyDescent="0.35">
      <c r="A467" s="10" t="s">
        <v>682</v>
      </c>
      <c r="B467" s="11" t="s">
        <v>483</v>
      </c>
      <c r="C467" s="3" t="s">
        <v>356</v>
      </c>
      <c r="D467" s="3" t="s">
        <v>107</v>
      </c>
      <c r="E467" s="26" t="s">
        <v>503</v>
      </c>
      <c r="F467" s="3" t="s">
        <v>498</v>
      </c>
      <c r="G467" s="3"/>
      <c r="H467" s="20" t="s">
        <v>683</v>
      </c>
      <c r="I467" s="10" t="s">
        <v>723</v>
      </c>
    </row>
    <row r="468" spans="1:9" x14ac:dyDescent="0.35">
      <c r="A468" s="10" t="s">
        <v>682</v>
      </c>
      <c r="B468" s="11" t="s">
        <v>484</v>
      </c>
      <c r="C468" s="2" t="s">
        <v>666</v>
      </c>
      <c r="D468" s="2" t="s">
        <v>105</v>
      </c>
      <c r="E468" s="42" t="s">
        <v>503</v>
      </c>
      <c r="F468" s="42" t="s">
        <v>497</v>
      </c>
      <c r="G468" s="3" t="s">
        <v>56</v>
      </c>
      <c r="H468" s="20" t="s">
        <v>684</v>
      </c>
      <c r="I468" s="10" t="s">
        <v>723</v>
      </c>
    </row>
    <row r="469" spans="1:9" x14ac:dyDescent="0.35">
      <c r="A469" s="10" t="s">
        <v>682</v>
      </c>
      <c r="B469" s="11" t="s">
        <v>484</v>
      </c>
      <c r="C469" s="4" t="s">
        <v>667</v>
      </c>
      <c r="D469" s="4" t="s">
        <v>69</v>
      </c>
      <c r="E469" s="43" t="s">
        <v>503</v>
      </c>
      <c r="F469" s="43" t="s">
        <v>497</v>
      </c>
      <c r="G469" s="3" t="s">
        <v>16</v>
      </c>
      <c r="H469" s="25" t="s">
        <v>699</v>
      </c>
      <c r="I469" s="10" t="s">
        <v>724</v>
      </c>
    </row>
    <row r="470" spans="1:9" x14ac:dyDescent="0.35">
      <c r="A470" s="10" t="s">
        <v>682</v>
      </c>
      <c r="B470" s="11" t="s">
        <v>484</v>
      </c>
      <c r="C470" s="6" t="s">
        <v>666</v>
      </c>
      <c r="D470" s="6" t="s">
        <v>105</v>
      </c>
      <c r="E470" s="44" t="s">
        <v>503</v>
      </c>
      <c r="F470" s="44" t="s">
        <v>497</v>
      </c>
      <c r="G470" s="3" t="s">
        <v>28</v>
      </c>
      <c r="H470" s="20" t="s">
        <v>684</v>
      </c>
      <c r="I470" s="10" t="s">
        <v>723</v>
      </c>
    </row>
    <row r="471" spans="1:9" x14ac:dyDescent="0.35">
      <c r="A471" s="10" t="s">
        <v>682</v>
      </c>
      <c r="B471" s="11" t="s">
        <v>484</v>
      </c>
      <c r="C471" s="16" t="s">
        <v>659</v>
      </c>
      <c r="D471" s="16" t="s">
        <v>25</v>
      </c>
      <c r="E471" s="50" t="s">
        <v>503</v>
      </c>
      <c r="F471" s="50" t="s">
        <v>497</v>
      </c>
      <c r="G471" s="3" t="s">
        <v>29</v>
      </c>
      <c r="H471" s="20" t="s">
        <v>686</v>
      </c>
      <c r="I471" s="10" t="s">
        <v>723</v>
      </c>
    </row>
    <row r="472" spans="1:9" x14ac:dyDescent="0.35">
      <c r="A472" s="10" t="s">
        <v>682</v>
      </c>
      <c r="B472" s="11" t="s">
        <v>484</v>
      </c>
      <c r="C472" s="14" t="s">
        <v>668</v>
      </c>
      <c r="D472" s="14" t="s">
        <v>45</v>
      </c>
      <c r="E472" s="51" t="s">
        <v>503</v>
      </c>
      <c r="F472" s="51" t="s">
        <v>497</v>
      </c>
      <c r="G472" s="3" t="s">
        <v>30</v>
      </c>
      <c r="H472" s="20" t="s">
        <v>683</v>
      </c>
      <c r="I472" s="10" t="s">
        <v>723</v>
      </c>
    </row>
    <row r="473" spans="1:9" x14ac:dyDescent="0.35">
      <c r="A473" s="10" t="s">
        <v>682</v>
      </c>
      <c r="B473" s="11" t="s">
        <v>484</v>
      </c>
      <c r="C473" s="3" t="s">
        <v>382</v>
      </c>
      <c r="D473" s="3" t="s">
        <v>669</v>
      </c>
      <c r="E473" s="26" t="s">
        <v>504</v>
      </c>
      <c r="F473" s="3" t="s">
        <v>498</v>
      </c>
      <c r="G473" s="3"/>
      <c r="H473" s="20" t="s">
        <v>686</v>
      </c>
      <c r="I473" s="10" t="s">
        <v>723</v>
      </c>
    </row>
    <row r="474" spans="1:9" x14ac:dyDescent="0.35">
      <c r="A474" s="10" t="s">
        <v>682</v>
      </c>
      <c r="B474" s="11" t="s">
        <v>484</v>
      </c>
      <c r="C474" s="3" t="s">
        <v>670</v>
      </c>
      <c r="D474" s="3" t="s">
        <v>25</v>
      </c>
      <c r="E474" s="26" t="s">
        <v>503</v>
      </c>
      <c r="F474" s="3" t="s">
        <v>498</v>
      </c>
      <c r="G474" s="3"/>
      <c r="H474" s="20" t="s">
        <v>686</v>
      </c>
      <c r="I474" s="10" t="s">
        <v>723</v>
      </c>
    </row>
    <row r="475" spans="1:9" x14ac:dyDescent="0.35">
      <c r="A475" s="10" t="s">
        <v>682</v>
      </c>
      <c r="B475" s="11" t="s">
        <v>484</v>
      </c>
      <c r="C475" s="3" t="s">
        <v>383</v>
      </c>
      <c r="D475" s="26" t="s">
        <v>714</v>
      </c>
      <c r="E475" s="26" t="s">
        <v>503</v>
      </c>
      <c r="F475" s="3" t="s">
        <v>499</v>
      </c>
      <c r="G475" s="3"/>
      <c r="H475" s="20" t="s">
        <v>688</v>
      </c>
      <c r="I475" s="10" t="s">
        <v>723</v>
      </c>
    </row>
    <row r="476" spans="1:9" x14ac:dyDescent="0.35">
      <c r="A476" s="10" t="s">
        <v>682</v>
      </c>
      <c r="B476" s="11" t="s">
        <v>376</v>
      </c>
      <c r="C476" s="2" t="s">
        <v>671</v>
      </c>
      <c r="D476" s="2" t="s">
        <v>672</v>
      </c>
      <c r="E476" s="42" t="s">
        <v>503</v>
      </c>
      <c r="F476" s="42" t="s">
        <v>497</v>
      </c>
      <c r="G476" s="3" t="s">
        <v>16</v>
      </c>
      <c r="H476" s="20" t="s">
        <v>690</v>
      </c>
      <c r="I476" s="10" t="s">
        <v>723</v>
      </c>
    </row>
    <row r="477" spans="1:9" x14ac:dyDescent="0.35">
      <c r="A477" s="10" t="s">
        <v>682</v>
      </c>
      <c r="B477" s="11" t="s">
        <v>376</v>
      </c>
      <c r="C477" s="3" t="s">
        <v>378</v>
      </c>
      <c r="D477" s="3" t="s">
        <v>177</v>
      </c>
      <c r="E477" s="26" t="s">
        <v>503</v>
      </c>
      <c r="F477" s="3" t="s">
        <v>498</v>
      </c>
      <c r="G477" s="3"/>
      <c r="H477" s="20" t="s">
        <v>690</v>
      </c>
      <c r="I477" s="10" t="s">
        <v>723</v>
      </c>
    </row>
    <row r="478" spans="1:9" x14ac:dyDescent="0.35">
      <c r="A478" s="10" t="s">
        <v>682</v>
      </c>
      <c r="B478" s="11" t="s">
        <v>376</v>
      </c>
      <c r="C478" s="3" t="s">
        <v>379</v>
      </c>
      <c r="D478" s="3" t="s">
        <v>159</v>
      </c>
      <c r="E478" s="26" t="s">
        <v>503</v>
      </c>
      <c r="F478" s="3" t="s">
        <v>499</v>
      </c>
      <c r="G478" s="3"/>
      <c r="H478" s="20" t="s">
        <v>685</v>
      </c>
      <c r="I478" s="10" t="s">
        <v>723</v>
      </c>
    </row>
    <row r="479" spans="1:9" x14ac:dyDescent="0.35">
      <c r="A479" s="10" t="s">
        <v>682</v>
      </c>
      <c r="B479" s="11" t="s">
        <v>673</v>
      </c>
      <c r="C479" s="2" t="s">
        <v>674</v>
      </c>
      <c r="D479" s="2" t="s">
        <v>139</v>
      </c>
      <c r="E479" s="42" t="s">
        <v>503</v>
      </c>
      <c r="F479" s="42" t="s">
        <v>497</v>
      </c>
      <c r="G479" s="3" t="s">
        <v>16</v>
      </c>
      <c r="H479" s="20" t="s">
        <v>684</v>
      </c>
      <c r="I479" s="10" t="s">
        <v>723</v>
      </c>
    </row>
    <row r="480" spans="1:9" x14ac:dyDescent="0.35">
      <c r="A480" s="10" t="s">
        <v>682</v>
      </c>
      <c r="B480" s="11" t="s">
        <v>673</v>
      </c>
      <c r="C480" s="3" t="s">
        <v>675</v>
      </c>
      <c r="D480" s="3" t="s">
        <v>159</v>
      </c>
      <c r="E480" s="26" t="s">
        <v>503</v>
      </c>
      <c r="F480" s="3" t="s">
        <v>498</v>
      </c>
      <c r="G480" s="3"/>
      <c r="H480" s="20" t="s">
        <v>683</v>
      </c>
      <c r="I480" s="10" t="s">
        <v>723</v>
      </c>
    </row>
    <row r="481" spans="1:9" x14ac:dyDescent="0.35">
      <c r="A481" s="10" t="s">
        <v>682</v>
      </c>
      <c r="B481" s="11" t="s">
        <v>486</v>
      </c>
      <c r="C481" s="2" t="s">
        <v>386</v>
      </c>
      <c r="D481" s="2" t="s">
        <v>390</v>
      </c>
      <c r="E481" s="42" t="s">
        <v>503</v>
      </c>
      <c r="F481" s="42" t="s">
        <v>497</v>
      </c>
      <c r="G481" s="3" t="s">
        <v>27</v>
      </c>
      <c r="H481" s="20" t="s">
        <v>690</v>
      </c>
      <c r="I481" s="10" t="s">
        <v>723</v>
      </c>
    </row>
    <row r="482" spans="1:9" x14ac:dyDescent="0.35">
      <c r="A482" s="10" t="s">
        <v>682</v>
      </c>
      <c r="B482" s="11" t="s">
        <v>486</v>
      </c>
      <c r="C482" s="4" t="s">
        <v>671</v>
      </c>
      <c r="D482" s="4" t="s">
        <v>672</v>
      </c>
      <c r="E482" s="43" t="s">
        <v>503</v>
      </c>
      <c r="F482" s="43" t="s">
        <v>497</v>
      </c>
      <c r="G482" s="3" t="s">
        <v>28</v>
      </c>
      <c r="H482" s="20" t="s">
        <v>690</v>
      </c>
      <c r="I482" s="10" t="s">
        <v>723</v>
      </c>
    </row>
    <row r="483" spans="1:9" x14ac:dyDescent="0.35">
      <c r="A483" s="10" t="s">
        <v>682</v>
      </c>
      <c r="B483" s="11" t="s">
        <v>486</v>
      </c>
      <c r="C483" s="5" t="s">
        <v>561</v>
      </c>
      <c r="D483" s="5" t="s">
        <v>562</v>
      </c>
      <c r="E483" s="41" t="s">
        <v>504</v>
      </c>
      <c r="F483" s="41" t="s">
        <v>497</v>
      </c>
      <c r="G483" s="3" t="s">
        <v>30</v>
      </c>
      <c r="H483" s="20" t="s">
        <v>688</v>
      </c>
      <c r="I483" s="10" t="s">
        <v>723</v>
      </c>
    </row>
    <row r="484" spans="1:9" x14ac:dyDescent="0.35">
      <c r="A484" s="10" t="s">
        <v>682</v>
      </c>
      <c r="B484" s="11" t="s">
        <v>486</v>
      </c>
      <c r="C484" s="3" t="s">
        <v>388</v>
      </c>
      <c r="D484" s="3" t="s">
        <v>97</v>
      </c>
      <c r="E484" s="26" t="s">
        <v>503</v>
      </c>
      <c r="F484" s="3" t="s">
        <v>498</v>
      </c>
      <c r="G484" s="3"/>
      <c r="H484" s="20" t="s">
        <v>683</v>
      </c>
      <c r="I484" s="10" t="s">
        <v>723</v>
      </c>
    </row>
    <row r="485" spans="1:9" x14ac:dyDescent="0.35">
      <c r="A485" s="10" t="s">
        <v>682</v>
      </c>
      <c r="B485" s="11" t="s">
        <v>486</v>
      </c>
      <c r="C485" s="3" t="s">
        <v>389</v>
      </c>
      <c r="D485" s="3" t="s">
        <v>392</v>
      </c>
      <c r="E485" s="26" t="s">
        <v>503</v>
      </c>
      <c r="F485" s="3" t="s">
        <v>498</v>
      </c>
      <c r="G485" s="3"/>
      <c r="H485" s="20" t="s">
        <v>683</v>
      </c>
      <c r="I485" s="10" t="s">
        <v>723</v>
      </c>
    </row>
    <row r="486" spans="1:9" x14ac:dyDescent="0.35">
      <c r="A486" s="10" t="s">
        <v>682</v>
      </c>
      <c r="B486" s="11" t="s">
        <v>676</v>
      </c>
      <c r="C486" s="2" t="s">
        <v>677</v>
      </c>
      <c r="D486" s="2" t="s">
        <v>95</v>
      </c>
      <c r="E486" s="42" t="s">
        <v>503</v>
      </c>
      <c r="F486" s="42" t="s">
        <v>497</v>
      </c>
      <c r="G486" s="3" t="s">
        <v>56</v>
      </c>
      <c r="H486" s="20" t="s">
        <v>688</v>
      </c>
      <c r="I486" s="10" t="s">
        <v>723</v>
      </c>
    </row>
    <row r="487" spans="1:9" x14ac:dyDescent="0.35">
      <c r="A487" s="10" t="s">
        <v>682</v>
      </c>
      <c r="B487" s="11" t="s">
        <v>676</v>
      </c>
      <c r="C487" s="4" t="s">
        <v>357</v>
      </c>
      <c r="D487" s="4" t="s">
        <v>360</v>
      </c>
      <c r="E487" s="43" t="s">
        <v>504</v>
      </c>
      <c r="F487" s="43" t="s">
        <v>497</v>
      </c>
      <c r="G487" s="3" t="s">
        <v>29</v>
      </c>
      <c r="H487" s="20" t="s">
        <v>684</v>
      </c>
      <c r="I487" s="10" t="s">
        <v>723</v>
      </c>
    </row>
    <row r="488" spans="1:9" x14ac:dyDescent="0.35">
      <c r="A488" s="10" t="s">
        <v>682</v>
      </c>
      <c r="B488" s="11" t="s">
        <v>676</v>
      </c>
      <c r="C488" s="5" t="s">
        <v>678</v>
      </c>
      <c r="D488" s="5" t="s">
        <v>679</v>
      </c>
      <c r="E488" s="41" t="s">
        <v>503</v>
      </c>
      <c r="F488" s="41" t="s">
        <v>497</v>
      </c>
      <c r="G488" s="3" t="s">
        <v>30</v>
      </c>
      <c r="H488" s="20" t="s">
        <v>685</v>
      </c>
      <c r="I488" s="10" t="s">
        <v>723</v>
      </c>
    </row>
    <row r="489" spans="1:9" x14ac:dyDescent="0.35">
      <c r="A489" s="10" t="s">
        <v>682</v>
      </c>
      <c r="B489" s="11" t="s">
        <v>676</v>
      </c>
      <c r="C489" s="3" t="s">
        <v>680</v>
      </c>
      <c r="D489" s="3" t="s">
        <v>26</v>
      </c>
      <c r="E489" s="26" t="s">
        <v>503</v>
      </c>
      <c r="F489" s="3" t="s">
        <v>498</v>
      </c>
      <c r="G489" s="3"/>
      <c r="H489" s="20" t="s">
        <v>686</v>
      </c>
      <c r="I489" s="10" t="s">
        <v>723</v>
      </c>
    </row>
    <row r="490" spans="1:9" x14ac:dyDescent="0.35">
      <c r="A490" s="10" t="s">
        <v>682</v>
      </c>
      <c r="B490" s="11" t="s">
        <v>676</v>
      </c>
      <c r="C490" s="3" t="s">
        <v>677</v>
      </c>
      <c r="D490" s="3" t="s">
        <v>681</v>
      </c>
      <c r="E490" s="26" t="s">
        <v>503</v>
      </c>
      <c r="F490" s="3" t="s">
        <v>499</v>
      </c>
      <c r="G490" s="3"/>
      <c r="H490" s="20" t="s">
        <v>688</v>
      </c>
      <c r="I490" s="10" t="s">
        <v>723</v>
      </c>
    </row>
    <row r="491" spans="1:9" x14ac:dyDescent="0.35">
      <c r="B491" s="1"/>
      <c r="C491" s="1"/>
      <c r="D491" s="1"/>
      <c r="G491" s="1"/>
      <c r="H491" s="1"/>
    </row>
    <row r="492" spans="1:9" x14ac:dyDescent="0.35">
      <c r="I492">
        <f>COUNTIF(I26:I490,"non")</f>
        <v>14</v>
      </c>
    </row>
  </sheetData>
  <autoFilter ref="A25:J490"/>
  <mergeCells count="44">
    <mergeCell ref="M2:N3"/>
    <mergeCell ref="B2:C2"/>
    <mergeCell ref="C16:C17"/>
    <mergeCell ref="C18:C19"/>
    <mergeCell ref="C4:C5"/>
    <mergeCell ref="C6:C7"/>
    <mergeCell ref="C8:C9"/>
    <mergeCell ref="C10:C11"/>
    <mergeCell ref="E2:L2"/>
    <mergeCell ref="B16:B17"/>
    <mergeCell ref="B18:B19"/>
    <mergeCell ref="N4:N5"/>
    <mergeCell ref="N6:N7"/>
    <mergeCell ref="N8:N9"/>
    <mergeCell ref="N10:N11"/>
    <mergeCell ref="N12:N13"/>
    <mergeCell ref="B20:B21"/>
    <mergeCell ref="C14:C15"/>
    <mergeCell ref="N14:N15"/>
    <mergeCell ref="C22:C23"/>
    <mergeCell ref="C20:C21"/>
    <mergeCell ref="N16:N17"/>
    <mergeCell ref="N20:N21"/>
    <mergeCell ref="B6:B7"/>
    <mergeCell ref="B8:B9"/>
    <mergeCell ref="B10:B11"/>
    <mergeCell ref="B12:B13"/>
    <mergeCell ref="B14:B15"/>
    <mergeCell ref="O2:O3"/>
    <mergeCell ref="B22:B23"/>
    <mergeCell ref="O4:O5"/>
    <mergeCell ref="O6:O7"/>
    <mergeCell ref="O8:O9"/>
    <mergeCell ref="O10:O11"/>
    <mergeCell ref="O12:O13"/>
    <mergeCell ref="O14:O15"/>
    <mergeCell ref="O16:O17"/>
    <mergeCell ref="O18:O19"/>
    <mergeCell ref="O20:O21"/>
    <mergeCell ref="O22:O23"/>
    <mergeCell ref="C12:C13"/>
    <mergeCell ref="N22:N23"/>
    <mergeCell ref="N18:N19"/>
    <mergeCell ref="B4:B5"/>
  </mergeCells>
  <conditionalFormatting sqref="E4:L4">
    <cfRule type="colorScale" priority="3">
      <colorScale>
        <cfvo type="min"/>
        <cfvo type="max"/>
        <color theme="4" tint="0.79998168889431442"/>
        <color theme="8" tint="0.39997558519241921"/>
      </colorScale>
    </cfRule>
  </conditionalFormatting>
  <conditionalFormatting sqref="E6:L6 E8:L8 E10:L10 E12:L12 E14:L14 E16:L16 E18:L18 E20:L20 E22:L22">
    <cfRule type="colorScale" priority="2">
      <colorScale>
        <cfvo type="min"/>
        <cfvo type="max"/>
        <color theme="4" tint="0.79998168889431442"/>
        <color theme="8" tint="0.39997558519241921"/>
      </colorScale>
    </cfRule>
  </conditionalFormatting>
  <conditionalFormatting sqref="E5:L5 E7:L7 E9:L9 E11:L11 E13:L13 E15:L15 E17:L17 E19:L19 E21:L21 E23:L23">
    <cfRule type="colorScale" priority="1">
      <colorScale>
        <cfvo type="min"/>
        <cfvo type="max"/>
        <color rgb="FFFEE2E3"/>
        <color rgb="FFF98B8E"/>
      </colorScale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9" orientation="landscape" r:id="rId1"/>
  <headerFooter>
    <oddHeader>&amp;F</oddHeader>
    <oddFooter>Préparé par christelle 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S134"/>
  <sheetViews>
    <sheetView zoomScale="90" zoomScaleNormal="90" workbookViewId="0">
      <selection activeCell="C2" sqref="C2"/>
    </sheetView>
  </sheetViews>
  <sheetFormatPr baseColWidth="10" defaultRowHeight="14.5" x14ac:dyDescent="0.35"/>
  <cols>
    <col min="17" max="18" width="10.90625" style="1"/>
  </cols>
  <sheetData>
    <row r="3" spans="2:19" ht="15" thickBot="1" x14ac:dyDescent="0.4"/>
    <row r="4" spans="2:19" ht="15.5" customHeight="1" x14ac:dyDescent="0.35">
      <c r="B4" s="182" t="s">
        <v>490</v>
      </c>
      <c r="C4" s="183"/>
      <c r="D4" s="1"/>
      <c r="E4" s="184" t="s">
        <v>500</v>
      </c>
      <c r="F4" s="185"/>
      <c r="G4" s="185"/>
      <c r="H4" s="185"/>
      <c r="I4" s="185"/>
      <c r="J4" s="185"/>
      <c r="K4" s="185"/>
      <c r="L4" s="186"/>
      <c r="M4" s="135" t="s">
        <v>719</v>
      </c>
      <c r="N4" s="187"/>
      <c r="O4" s="115" t="s">
        <v>726</v>
      </c>
      <c r="P4" s="160" t="s">
        <v>728</v>
      </c>
      <c r="Q4" s="160" t="s">
        <v>729</v>
      </c>
      <c r="R4" s="154" t="s">
        <v>731</v>
      </c>
      <c r="S4" s="160" t="s">
        <v>730</v>
      </c>
    </row>
    <row r="5" spans="2:19" ht="15" customHeight="1" thickBot="1" x14ac:dyDescent="0.4">
      <c r="B5" s="68" t="s">
        <v>720</v>
      </c>
      <c r="C5" s="69" t="s">
        <v>718</v>
      </c>
      <c r="D5" s="1"/>
      <c r="E5" s="70" t="s">
        <v>687</v>
      </c>
      <c r="F5" s="71" t="s">
        <v>685</v>
      </c>
      <c r="G5" s="71" t="s">
        <v>688</v>
      </c>
      <c r="H5" s="71" t="s">
        <v>684</v>
      </c>
      <c r="I5" s="71" t="s">
        <v>690</v>
      </c>
      <c r="J5" s="71" t="s">
        <v>683</v>
      </c>
      <c r="K5" s="71" t="s">
        <v>716</v>
      </c>
      <c r="L5" s="72" t="s">
        <v>717</v>
      </c>
      <c r="M5" s="188"/>
      <c r="N5" s="189"/>
      <c r="O5" s="116"/>
      <c r="P5" s="161"/>
      <c r="Q5" s="161"/>
      <c r="R5" s="155"/>
      <c r="S5" s="161"/>
    </row>
    <row r="6" spans="2:19" x14ac:dyDescent="0.35">
      <c r="B6" s="180" t="s">
        <v>56</v>
      </c>
      <c r="C6" s="178">
        <v>14</v>
      </c>
      <c r="D6" s="60" t="s">
        <v>503</v>
      </c>
      <c r="E6" s="53">
        <v>1</v>
      </c>
      <c r="F6" s="53">
        <v>1</v>
      </c>
      <c r="G6" s="53">
        <v>7</v>
      </c>
      <c r="H6" s="53">
        <v>4</v>
      </c>
      <c r="I6" s="53">
        <v>0</v>
      </c>
      <c r="J6" s="53">
        <v>0</v>
      </c>
      <c r="K6" s="53">
        <v>0</v>
      </c>
      <c r="L6" s="53">
        <v>0</v>
      </c>
      <c r="M6" s="61">
        <v>13</v>
      </c>
      <c r="N6" s="168">
        <v>13</v>
      </c>
      <c r="O6" s="162">
        <v>1</v>
      </c>
      <c r="P6" s="156">
        <f>M7/(M7+M6)</f>
        <v>0</v>
      </c>
      <c r="Q6" s="148">
        <f>(8*(E6:E7)+7*(F6:F7)+6*(G6:G7)+5*(H6:H7)+4*(I6:I7)+3*(J6:J7)+(K6:K7))/(M6:M7)</f>
        <v>5.9230769230769234</v>
      </c>
      <c r="R6" s="148" t="str">
        <f>IF(Q6&gt;S6, "&gt;", (IF(Q6=S6, "=", "&lt;")))</f>
        <v>&gt;</v>
      </c>
      <c r="S6" s="148">
        <v>5.9</v>
      </c>
    </row>
    <row r="7" spans="2:19" ht="15" customHeight="1" thickBot="1" x14ac:dyDescent="0.4">
      <c r="B7" s="181"/>
      <c r="C7" s="179"/>
      <c r="D7" s="58" t="s">
        <v>504</v>
      </c>
      <c r="E7" s="55">
        <v>0</v>
      </c>
      <c r="F7" s="55">
        <v>0</v>
      </c>
      <c r="G7" s="55">
        <v>0</v>
      </c>
      <c r="H7" s="55">
        <v>0</v>
      </c>
      <c r="I7" s="55">
        <v>0</v>
      </c>
      <c r="J7" s="55">
        <v>0</v>
      </c>
      <c r="K7" s="55">
        <v>0</v>
      </c>
      <c r="L7" s="55">
        <v>0</v>
      </c>
      <c r="M7" s="59">
        <v>0</v>
      </c>
      <c r="N7" s="169"/>
      <c r="O7" s="163"/>
      <c r="P7" s="157"/>
      <c r="Q7" s="149"/>
      <c r="R7" s="149"/>
      <c r="S7" s="149"/>
    </row>
    <row r="8" spans="2:19" ht="15" customHeight="1" x14ac:dyDescent="0.35">
      <c r="B8" s="180" t="s">
        <v>27</v>
      </c>
      <c r="C8" s="178">
        <v>24</v>
      </c>
      <c r="D8" s="60" t="s">
        <v>503</v>
      </c>
      <c r="E8" s="54">
        <v>1</v>
      </c>
      <c r="F8" s="54">
        <v>2</v>
      </c>
      <c r="G8" s="54">
        <v>4</v>
      </c>
      <c r="H8" s="54">
        <v>7</v>
      </c>
      <c r="I8" s="54">
        <v>7</v>
      </c>
      <c r="J8" s="54">
        <v>3</v>
      </c>
      <c r="K8" s="54">
        <v>0</v>
      </c>
      <c r="L8" s="54">
        <v>0</v>
      </c>
      <c r="M8" s="61">
        <v>24</v>
      </c>
      <c r="N8" s="168">
        <v>24</v>
      </c>
      <c r="O8" s="162">
        <v>0</v>
      </c>
      <c r="P8" s="156">
        <f>M9/(M9+M8)</f>
        <v>0</v>
      </c>
      <c r="Q8" s="148">
        <f t="shared" ref="Q8" si="0">(8*(E8:E9)+7*(F8:F9)+6*(G8:G9)+5*(H8:H9)+4*(I8:I9)+3*(J8:J9)+(K8:K9))/(M8:M9)</f>
        <v>4.916666666666667</v>
      </c>
      <c r="R8" s="148" t="str">
        <f t="shared" ref="R8" si="1">IF(Q8&gt;S8, "&gt;", (IF(Q8=S8, "=", "&lt;")))</f>
        <v>&lt;</v>
      </c>
      <c r="S8" s="148">
        <v>5.0999999999999996</v>
      </c>
    </row>
    <row r="9" spans="2:19" ht="15" customHeight="1" thickBot="1" x14ac:dyDescent="0.4">
      <c r="B9" s="181"/>
      <c r="C9" s="179"/>
      <c r="D9" s="58" t="s">
        <v>504</v>
      </c>
      <c r="E9" s="55">
        <v>0</v>
      </c>
      <c r="F9" s="55">
        <v>0</v>
      </c>
      <c r="G9" s="55">
        <v>0</v>
      </c>
      <c r="H9" s="55">
        <v>0</v>
      </c>
      <c r="I9" s="55">
        <v>0</v>
      </c>
      <c r="J9" s="55">
        <v>0</v>
      </c>
      <c r="K9" s="55">
        <v>0</v>
      </c>
      <c r="L9" s="55">
        <v>0</v>
      </c>
      <c r="M9" s="59">
        <v>0</v>
      </c>
      <c r="N9" s="169"/>
      <c r="O9" s="163"/>
      <c r="P9" s="157"/>
      <c r="Q9" s="149"/>
      <c r="R9" s="149"/>
      <c r="S9" s="149"/>
    </row>
    <row r="10" spans="2:19" ht="15" customHeight="1" x14ac:dyDescent="0.35">
      <c r="B10" s="180" t="s">
        <v>16</v>
      </c>
      <c r="C10" s="178">
        <v>48</v>
      </c>
      <c r="D10" s="60" t="s">
        <v>503</v>
      </c>
      <c r="E10" s="54">
        <v>2</v>
      </c>
      <c r="F10" s="54">
        <v>0</v>
      </c>
      <c r="G10" s="54">
        <v>4</v>
      </c>
      <c r="H10" s="54">
        <v>6</v>
      </c>
      <c r="I10" s="54">
        <v>8</v>
      </c>
      <c r="J10" s="54">
        <v>20</v>
      </c>
      <c r="K10" s="54">
        <v>5</v>
      </c>
      <c r="L10" s="54">
        <v>0</v>
      </c>
      <c r="M10" s="61">
        <v>45</v>
      </c>
      <c r="N10" s="168">
        <v>47</v>
      </c>
      <c r="O10" s="162">
        <v>1</v>
      </c>
      <c r="P10" s="156">
        <f>M11/(M11+M10)</f>
        <v>4.2553191489361701E-2</v>
      </c>
      <c r="Q10" s="148">
        <f t="shared" ref="Q10" si="2">(8*(E10:E11)+7*(F10:F11)+6*(G10:G11)+5*(H10:H11)+4*(I10:I11)+3*(J10:J11)+(K10:K11))/(M10:M11)</f>
        <v>3.7111111111111112</v>
      </c>
      <c r="R10" s="148" t="str">
        <f t="shared" ref="R10" si="3">IF(Q10&gt;S10, "&gt;", (IF(Q10=S10, "=", "&lt;")))</f>
        <v>&gt;</v>
      </c>
      <c r="S10" s="148">
        <v>3.3</v>
      </c>
    </row>
    <row r="11" spans="2:19" ht="15" customHeight="1" thickBot="1" x14ac:dyDescent="0.4">
      <c r="B11" s="181"/>
      <c r="C11" s="179"/>
      <c r="D11" s="58" t="s">
        <v>504</v>
      </c>
      <c r="E11" s="55">
        <v>0</v>
      </c>
      <c r="F11" s="55">
        <v>0</v>
      </c>
      <c r="G11" s="55">
        <v>2</v>
      </c>
      <c r="H11" s="55">
        <v>0</v>
      </c>
      <c r="I11" s="55">
        <v>0</v>
      </c>
      <c r="J11" s="55">
        <v>0</v>
      </c>
      <c r="K11" s="55">
        <v>0</v>
      </c>
      <c r="L11" s="55">
        <v>0</v>
      </c>
      <c r="M11" s="59">
        <v>2</v>
      </c>
      <c r="N11" s="169"/>
      <c r="O11" s="163"/>
      <c r="P11" s="157"/>
      <c r="Q11" s="149"/>
      <c r="R11" s="149"/>
      <c r="S11" s="149"/>
    </row>
    <row r="12" spans="2:19" ht="15" customHeight="1" x14ac:dyDescent="0.35">
      <c r="B12" s="180" t="s">
        <v>66</v>
      </c>
      <c r="C12" s="178">
        <v>21</v>
      </c>
      <c r="D12" s="60" t="s">
        <v>503</v>
      </c>
      <c r="E12" s="54">
        <v>1</v>
      </c>
      <c r="F12" s="54">
        <v>0</v>
      </c>
      <c r="G12" s="54">
        <v>2</v>
      </c>
      <c r="H12" s="54">
        <v>4</v>
      </c>
      <c r="I12" s="54">
        <v>5</v>
      </c>
      <c r="J12" s="54">
        <v>6</v>
      </c>
      <c r="K12" s="54">
        <v>2</v>
      </c>
      <c r="L12" s="54">
        <v>0</v>
      </c>
      <c r="M12" s="61">
        <v>20</v>
      </c>
      <c r="N12" s="168">
        <v>20</v>
      </c>
      <c r="O12" s="162">
        <v>1</v>
      </c>
      <c r="P12" s="156">
        <f>M13/(M13+M12)</f>
        <v>0</v>
      </c>
      <c r="Q12" s="148">
        <f t="shared" ref="Q12" si="4">(8*(E12:E13)+7*(F12:F13)+6*(G12:G13)+5*(H12:H13)+4*(I12:I13)+3*(J12:J13)+(K12:K13))/(M12:M13)</f>
        <v>4</v>
      </c>
      <c r="R12" s="148" t="str">
        <f t="shared" ref="R12" si="5">IF(Q12&gt;S12, "&gt;", (IF(Q12=S12, "=", "&lt;")))</f>
        <v>&gt;</v>
      </c>
      <c r="S12" s="148">
        <v>3.2</v>
      </c>
    </row>
    <row r="13" spans="2:19" ht="15" customHeight="1" thickBot="1" x14ac:dyDescent="0.4">
      <c r="B13" s="181"/>
      <c r="C13" s="179"/>
      <c r="D13" s="58" t="s">
        <v>504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55">
        <v>0</v>
      </c>
      <c r="K13" s="55">
        <v>0</v>
      </c>
      <c r="L13" s="55">
        <v>0</v>
      </c>
      <c r="M13" s="59">
        <v>0</v>
      </c>
      <c r="N13" s="169"/>
      <c r="O13" s="163"/>
      <c r="P13" s="157"/>
      <c r="Q13" s="149"/>
      <c r="R13" s="149"/>
      <c r="S13" s="149"/>
    </row>
    <row r="14" spans="2:19" ht="15" customHeight="1" x14ac:dyDescent="0.35">
      <c r="B14" s="176" t="s">
        <v>28</v>
      </c>
      <c r="C14" s="178">
        <v>29</v>
      </c>
      <c r="D14" s="60" t="s">
        <v>503</v>
      </c>
      <c r="E14" s="54">
        <v>0</v>
      </c>
      <c r="F14" s="54">
        <v>0</v>
      </c>
      <c r="G14" s="54">
        <v>6</v>
      </c>
      <c r="H14" s="54">
        <v>4</v>
      </c>
      <c r="I14" s="54">
        <v>5</v>
      </c>
      <c r="J14" s="54">
        <v>9</v>
      </c>
      <c r="K14" s="54">
        <v>2</v>
      </c>
      <c r="L14" s="54">
        <v>0</v>
      </c>
      <c r="M14" s="61">
        <v>26</v>
      </c>
      <c r="N14" s="168">
        <v>27</v>
      </c>
      <c r="O14" s="162">
        <v>1</v>
      </c>
      <c r="P14" s="156">
        <f>M15/(M15+M14)</f>
        <v>3.7037037037037035E-2</v>
      </c>
      <c r="Q14" s="148">
        <f t="shared" ref="Q14" si="6">(8*(E14:E15)+7*(F14:F15)+6*(G14:G15)+5*(H14:H15)+4*(I14:I15)+3*(J14:J15)+(K14:K15))/(M14:M15)</f>
        <v>4.0384615384615383</v>
      </c>
      <c r="R14" s="148" t="str">
        <f t="shared" ref="R14" si="7">IF(Q14&gt;S14, "&gt;", (IF(Q14=S14, "=", "&lt;")))</f>
        <v>&gt;</v>
      </c>
      <c r="S14" s="148">
        <v>3.7</v>
      </c>
    </row>
    <row r="15" spans="2:19" ht="15" thickBot="1" x14ac:dyDescent="0.4">
      <c r="B15" s="177"/>
      <c r="C15" s="179"/>
      <c r="D15" s="58" t="s">
        <v>504</v>
      </c>
      <c r="E15" s="55">
        <v>0</v>
      </c>
      <c r="F15" s="55">
        <v>0</v>
      </c>
      <c r="G15" s="55">
        <v>0</v>
      </c>
      <c r="H15" s="55">
        <v>0</v>
      </c>
      <c r="I15" s="55">
        <v>0</v>
      </c>
      <c r="J15" s="55">
        <v>1</v>
      </c>
      <c r="K15" s="55">
        <v>0</v>
      </c>
      <c r="L15" s="55">
        <v>0</v>
      </c>
      <c r="M15" s="59">
        <v>1</v>
      </c>
      <c r="N15" s="169"/>
      <c r="O15" s="163"/>
      <c r="P15" s="157"/>
      <c r="Q15" s="149"/>
      <c r="R15" s="149"/>
      <c r="S15" s="149"/>
    </row>
    <row r="16" spans="2:19" x14ac:dyDescent="0.35">
      <c r="B16" s="176" t="s">
        <v>29</v>
      </c>
      <c r="C16" s="178">
        <v>25</v>
      </c>
      <c r="D16" s="60" t="s">
        <v>503</v>
      </c>
      <c r="E16" s="54">
        <v>0</v>
      </c>
      <c r="F16" s="54">
        <v>2</v>
      </c>
      <c r="G16" s="54">
        <v>0</v>
      </c>
      <c r="H16" s="54">
        <v>7</v>
      </c>
      <c r="I16" s="54">
        <v>1</v>
      </c>
      <c r="J16" s="54">
        <v>9</v>
      </c>
      <c r="K16" s="54">
        <v>3</v>
      </c>
      <c r="L16" s="54">
        <v>0</v>
      </c>
      <c r="M16" s="61">
        <v>22</v>
      </c>
      <c r="N16" s="168">
        <v>24</v>
      </c>
      <c r="O16" s="162">
        <v>1</v>
      </c>
      <c r="P16" s="156">
        <f>M17/(M17+M16)</f>
        <v>8.3333333333333329E-2</v>
      </c>
      <c r="Q16" s="148">
        <f t="shared" ref="Q16" si="8">(8*(E16:E17)+7*(F16:F17)+6*(G16:G17)+5*(H16:H17)+4*(I16:I17)+3*(J16:J17)+(K16:K17))/(M16:M17)</f>
        <v>3.7727272727272729</v>
      </c>
      <c r="R16" s="148" t="str">
        <f t="shared" ref="R16" si="9">IF(Q16&gt;S16, "&gt;", (IF(Q16=S16, "=", "&lt;")))</f>
        <v>&gt;</v>
      </c>
      <c r="S16" s="148">
        <v>2.9</v>
      </c>
    </row>
    <row r="17" spans="2:19" ht="15" thickBot="1" x14ac:dyDescent="0.4">
      <c r="B17" s="177"/>
      <c r="C17" s="179"/>
      <c r="D17" s="58" t="s">
        <v>504</v>
      </c>
      <c r="E17" s="55">
        <v>0</v>
      </c>
      <c r="F17" s="55">
        <v>0</v>
      </c>
      <c r="G17" s="55">
        <v>0</v>
      </c>
      <c r="H17" s="55">
        <v>2</v>
      </c>
      <c r="I17" s="55">
        <v>0</v>
      </c>
      <c r="J17" s="55">
        <v>0</v>
      </c>
      <c r="K17" s="55">
        <v>0</v>
      </c>
      <c r="L17" s="55">
        <v>0</v>
      </c>
      <c r="M17" s="59">
        <v>2</v>
      </c>
      <c r="N17" s="169"/>
      <c r="O17" s="163"/>
      <c r="P17" s="157"/>
      <c r="Q17" s="149"/>
      <c r="R17" s="149"/>
      <c r="S17" s="149"/>
    </row>
    <row r="18" spans="2:19" x14ac:dyDescent="0.35">
      <c r="B18" s="176" t="s">
        <v>30</v>
      </c>
      <c r="C18" s="178">
        <v>20</v>
      </c>
      <c r="D18" s="60" t="s">
        <v>503</v>
      </c>
      <c r="E18" s="54">
        <v>1</v>
      </c>
      <c r="F18" s="54">
        <v>2</v>
      </c>
      <c r="G18" s="54">
        <v>3</v>
      </c>
      <c r="H18" s="54">
        <v>3</v>
      </c>
      <c r="I18" s="54">
        <v>5</v>
      </c>
      <c r="J18" s="54">
        <v>2</v>
      </c>
      <c r="K18" s="54">
        <v>1</v>
      </c>
      <c r="L18" s="54">
        <v>0</v>
      </c>
      <c r="M18" s="61">
        <v>17</v>
      </c>
      <c r="N18" s="168">
        <v>19</v>
      </c>
      <c r="O18" s="162">
        <v>0</v>
      </c>
      <c r="P18" s="156">
        <f>M19/(M19+M18)</f>
        <v>0.10526315789473684</v>
      </c>
      <c r="Q18" s="148">
        <f t="shared" ref="Q18" si="10">(8*(E18:E19)+7*(F18:F19)+6*(G18:G19)+5*(H18:H19)+4*(I18:I19)+3*(J18:J19)+(K18:K19))/(M18:M19)</f>
        <v>4.8235294117647056</v>
      </c>
      <c r="R18" s="148" t="str">
        <f t="shared" ref="R18" si="11">IF(Q18&gt;S18, "&gt;", (IF(Q18=S18, "=", "&lt;")))</f>
        <v>&gt;</v>
      </c>
      <c r="S18" s="148">
        <v>4.0999999999999996</v>
      </c>
    </row>
    <row r="19" spans="2:19" ht="15" thickBot="1" x14ac:dyDescent="0.4">
      <c r="B19" s="177"/>
      <c r="C19" s="179"/>
      <c r="D19" s="58" t="s">
        <v>504</v>
      </c>
      <c r="E19" s="55">
        <v>0</v>
      </c>
      <c r="F19" s="55">
        <v>0</v>
      </c>
      <c r="G19" s="55">
        <v>1</v>
      </c>
      <c r="H19" s="55">
        <v>0</v>
      </c>
      <c r="I19" s="55">
        <v>0</v>
      </c>
      <c r="J19" s="55">
        <v>1</v>
      </c>
      <c r="K19" s="55">
        <v>0</v>
      </c>
      <c r="L19" s="55">
        <v>0</v>
      </c>
      <c r="M19" s="59">
        <v>2</v>
      </c>
      <c r="N19" s="169"/>
      <c r="O19" s="163"/>
      <c r="P19" s="157"/>
      <c r="Q19" s="149"/>
      <c r="R19" s="149"/>
      <c r="S19" s="149"/>
    </row>
    <row r="20" spans="2:19" x14ac:dyDescent="0.35">
      <c r="B20" s="170" t="s">
        <v>715</v>
      </c>
      <c r="C20" s="172">
        <v>181</v>
      </c>
      <c r="D20" s="60" t="s">
        <v>503</v>
      </c>
      <c r="E20" s="56">
        <v>6</v>
      </c>
      <c r="F20" s="56">
        <v>7</v>
      </c>
      <c r="G20" s="56">
        <v>26</v>
      </c>
      <c r="H20" s="56">
        <v>35</v>
      </c>
      <c r="I20" s="56">
        <v>31</v>
      </c>
      <c r="J20" s="56">
        <v>49</v>
      </c>
      <c r="K20" s="56">
        <v>13</v>
      </c>
      <c r="L20" s="56">
        <v>0</v>
      </c>
      <c r="M20" s="61">
        <v>167</v>
      </c>
      <c r="N20" s="174">
        <v>174</v>
      </c>
      <c r="O20" s="115">
        <v>5</v>
      </c>
      <c r="P20" s="158">
        <f>M21/(M21+M20)</f>
        <v>4.0229885057471264E-2</v>
      </c>
      <c r="Q20" s="150">
        <f t="shared" ref="Q20" si="12">(8*(E20:E21)+7*(F20:F21)+6*(G20:G21)+5*(H20:H21)+4*(I20:I21)+3*(J20:J21)+(K20:K21))/(M20:M21)</f>
        <v>4.2634730538922154</v>
      </c>
      <c r="R20" s="150" t="str">
        <f t="shared" ref="R20" si="13">IF(Q20&gt;S20, "&gt;", (IF(Q20=S20, "=", "&lt;")))</f>
        <v>&gt;</v>
      </c>
      <c r="S20" s="150">
        <v>3.9</v>
      </c>
    </row>
    <row r="21" spans="2:19" ht="15" thickBot="1" x14ac:dyDescent="0.4">
      <c r="B21" s="171"/>
      <c r="C21" s="173"/>
      <c r="D21" s="58" t="s">
        <v>504</v>
      </c>
      <c r="E21" s="57">
        <v>0</v>
      </c>
      <c r="F21" s="57">
        <v>0</v>
      </c>
      <c r="G21" s="57">
        <v>3</v>
      </c>
      <c r="H21" s="57">
        <v>2</v>
      </c>
      <c r="I21" s="57">
        <v>0</v>
      </c>
      <c r="J21" s="57">
        <v>2</v>
      </c>
      <c r="K21" s="57">
        <v>0</v>
      </c>
      <c r="L21" s="57">
        <v>0</v>
      </c>
      <c r="M21" s="59">
        <v>7</v>
      </c>
      <c r="N21" s="175"/>
      <c r="O21" s="116"/>
      <c r="P21" s="159"/>
      <c r="Q21" s="151"/>
      <c r="R21" s="151"/>
      <c r="S21" s="151"/>
    </row>
    <row r="22" spans="2:19" x14ac:dyDescent="0.35">
      <c r="B22" s="164" t="s">
        <v>498</v>
      </c>
      <c r="C22" s="166">
        <v>88</v>
      </c>
      <c r="D22" s="60" t="s">
        <v>503</v>
      </c>
      <c r="E22" s="54">
        <v>0</v>
      </c>
      <c r="F22" s="54">
        <v>1</v>
      </c>
      <c r="G22" s="54">
        <v>1</v>
      </c>
      <c r="H22" s="54">
        <v>7</v>
      </c>
      <c r="I22" s="54">
        <v>11</v>
      </c>
      <c r="J22" s="54">
        <v>34</v>
      </c>
      <c r="K22" s="54">
        <v>26</v>
      </c>
      <c r="L22" s="54">
        <v>0</v>
      </c>
      <c r="M22" s="61">
        <v>80</v>
      </c>
      <c r="N22" s="168">
        <v>88</v>
      </c>
      <c r="O22" s="162">
        <v>0</v>
      </c>
      <c r="P22" s="156">
        <f>M23/(M23+M22)</f>
        <v>9.0909090909090912E-2</v>
      </c>
      <c r="Q22" s="148">
        <f t="shared" ref="Q22" si="14">(8*(E22:E23)+7*(F22:F23)+6*(G22:G23)+5*(H22:H23)+4*(I22:I23)+3*(J22:J23)+(K22:K23))/(M22:M23)</f>
        <v>2.75</v>
      </c>
      <c r="R22" s="152"/>
      <c r="S22" s="152"/>
    </row>
    <row r="23" spans="2:19" ht="15" thickBot="1" x14ac:dyDescent="0.4">
      <c r="B23" s="165"/>
      <c r="C23" s="167"/>
      <c r="D23" s="58" t="s">
        <v>504</v>
      </c>
      <c r="E23" s="55">
        <v>0</v>
      </c>
      <c r="F23" s="55">
        <v>0</v>
      </c>
      <c r="G23" s="55">
        <v>1</v>
      </c>
      <c r="H23" s="55">
        <v>0</v>
      </c>
      <c r="I23" s="55">
        <v>0</v>
      </c>
      <c r="J23" s="55">
        <v>4</v>
      </c>
      <c r="K23" s="55">
        <v>3</v>
      </c>
      <c r="L23" s="55">
        <v>0</v>
      </c>
      <c r="M23" s="59">
        <v>8</v>
      </c>
      <c r="N23" s="169"/>
      <c r="O23" s="163"/>
      <c r="P23" s="157"/>
      <c r="Q23" s="149"/>
      <c r="R23" s="153"/>
      <c r="S23" s="153"/>
    </row>
    <row r="24" spans="2:19" x14ac:dyDescent="0.35">
      <c r="B24" s="164" t="s">
        <v>499</v>
      </c>
      <c r="C24" s="166">
        <v>32</v>
      </c>
      <c r="D24" s="60" t="s">
        <v>503</v>
      </c>
      <c r="E24" s="54">
        <v>4</v>
      </c>
      <c r="F24" s="54">
        <v>3</v>
      </c>
      <c r="G24" s="54">
        <v>10</v>
      </c>
      <c r="H24" s="54">
        <v>7</v>
      </c>
      <c r="I24" s="54">
        <v>4</v>
      </c>
      <c r="J24" s="54">
        <v>0</v>
      </c>
      <c r="K24" s="54">
        <v>0</v>
      </c>
      <c r="L24" s="54">
        <v>0</v>
      </c>
      <c r="M24" s="61">
        <v>28</v>
      </c>
      <c r="N24" s="168">
        <v>32</v>
      </c>
      <c r="O24" s="162">
        <v>0</v>
      </c>
      <c r="P24" s="156">
        <f>M25/(M25+M24)</f>
        <v>0.125</v>
      </c>
      <c r="Q24" s="148">
        <f t="shared" ref="Q24" si="15">(8*(E24:E25)+7*(F24:F25)+6*(G24:G25)+5*(H24:H25)+4*(I24:I25)+3*(J24:J25)+(K24:K25))/(M24:M25)</f>
        <v>5.8571428571428568</v>
      </c>
      <c r="R24" s="152"/>
      <c r="S24" s="152"/>
    </row>
    <row r="25" spans="2:19" ht="15" thickBot="1" x14ac:dyDescent="0.4">
      <c r="B25" s="165"/>
      <c r="C25" s="167"/>
      <c r="D25" s="58" t="s">
        <v>504</v>
      </c>
      <c r="E25" s="55">
        <v>1</v>
      </c>
      <c r="F25" s="55">
        <v>1</v>
      </c>
      <c r="G25" s="55">
        <v>1</v>
      </c>
      <c r="H25" s="55">
        <v>0</v>
      </c>
      <c r="I25" s="55">
        <v>0</v>
      </c>
      <c r="J25" s="55">
        <v>1</v>
      </c>
      <c r="K25" s="55">
        <v>0</v>
      </c>
      <c r="L25" s="55">
        <v>0</v>
      </c>
      <c r="M25" s="59">
        <v>4</v>
      </c>
      <c r="N25" s="169"/>
      <c r="O25" s="163"/>
      <c r="P25" s="157"/>
      <c r="Q25" s="149"/>
      <c r="R25" s="153"/>
      <c r="S25" s="153"/>
    </row>
    <row r="26" spans="2:19" x14ac:dyDescent="0.35">
      <c r="S26" s="1"/>
    </row>
    <row r="27" spans="2:19" ht="15" thickBot="1" x14ac:dyDescent="0.4">
      <c r="S27" s="1"/>
    </row>
    <row r="28" spans="2:19" ht="15.5" customHeight="1" x14ac:dyDescent="0.35">
      <c r="B28" s="139" t="s">
        <v>490</v>
      </c>
      <c r="C28" s="140"/>
      <c r="D28" s="1"/>
      <c r="E28" s="143" t="s">
        <v>500</v>
      </c>
      <c r="F28" s="144"/>
      <c r="G28" s="144"/>
      <c r="H28" s="144"/>
      <c r="I28" s="144"/>
      <c r="J28" s="144"/>
      <c r="K28" s="144"/>
      <c r="L28" s="145"/>
      <c r="M28" s="135" t="s">
        <v>719</v>
      </c>
      <c r="N28" s="136"/>
      <c r="O28" s="115" t="s">
        <v>726</v>
      </c>
      <c r="P28" s="160" t="s">
        <v>728</v>
      </c>
      <c r="Q28" s="160" t="s">
        <v>729</v>
      </c>
      <c r="R28" s="154" t="s">
        <v>731</v>
      </c>
      <c r="S28" s="160" t="s">
        <v>730</v>
      </c>
    </row>
    <row r="29" spans="2:19" ht="16" thickBot="1" x14ac:dyDescent="0.4">
      <c r="B29" s="68" t="s">
        <v>682</v>
      </c>
      <c r="C29" s="69" t="s">
        <v>718</v>
      </c>
      <c r="D29" s="1"/>
      <c r="E29" s="70" t="s">
        <v>687</v>
      </c>
      <c r="F29" s="71" t="s">
        <v>685</v>
      </c>
      <c r="G29" s="71" t="s">
        <v>688</v>
      </c>
      <c r="H29" s="71" t="s">
        <v>684</v>
      </c>
      <c r="I29" s="71" t="s">
        <v>690</v>
      </c>
      <c r="J29" s="71" t="s">
        <v>683</v>
      </c>
      <c r="K29" s="71" t="s">
        <v>716</v>
      </c>
      <c r="L29" s="72" t="s">
        <v>717</v>
      </c>
      <c r="M29" s="137"/>
      <c r="N29" s="138"/>
      <c r="O29" s="116"/>
      <c r="P29" s="161"/>
      <c r="Q29" s="161"/>
      <c r="R29" s="155"/>
      <c r="S29" s="161"/>
    </row>
    <row r="30" spans="2:19" x14ac:dyDescent="0.35">
      <c r="B30" s="129" t="s">
        <v>56</v>
      </c>
      <c r="C30" s="123">
        <v>12</v>
      </c>
      <c r="D30" s="60" t="s">
        <v>503</v>
      </c>
      <c r="E30" s="53">
        <v>1</v>
      </c>
      <c r="F30" s="53">
        <v>2</v>
      </c>
      <c r="G30" s="53">
        <v>2</v>
      </c>
      <c r="H30" s="53">
        <v>5</v>
      </c>
      <c r="I30" s="53">
        <v>1</v>
      </c>
      <c r="J30" s="53">
        <v>0</v>
      </c>
      <c r="K30" s="53">
        <v>0</v>
      </c>
      <c r="L30" s="53">
        <v>0</v>
      </c>
      <c r="M30" s="61">
        <v>11</v>
      </c>
      <c r="N30" s="125">
        <v>12</v>
      </c>
      <c r="O30" s="119">
        <v>0</v>
      </c>
      <c r="P30" s="156">
        <f>M31/(M31+M30)</f>
        <v>8.3333333333333329E-2</v>
      </c>
      <c r="Q30" s="148">
        <f>(8*(E30:E31)+7*(F30:F31)+6*(G30:G31)+5*(H30:H31)+4*(I30:I31)+3*(J30:J31)+(K30:K31))/(M30:M31)</f>
        <v>5.7272727272727275</v>
      </c>
      <c r="R30" s="148" t="str">
        <f>IF(Q30&gt;S30, "&gt;", (IF(Q30=S30, "=", "&lt;")))</f>
        <v>&lt;</v>
      </c>
      <c r="S30" s="148">
        <v>5.8</v>
      </c>
    </row>
    <row r="31" spans="2:19" ht="15" thickBot="1" x14ac:dyDescent="0.4">
      <c r="B31" s="130"/>
      <c r="C31" s="124"/>
      <c r="D31" s="58" t="s">
        <v>504</v>
      </c>
      <c r="E31" s="55">
        <v>0</v>
      </c>
      <c r="F31" s="55">
        <v>0</v>
      </c>
      <c r="G31" s="55">
        <v>1</v>
      </c>
      <c r="H31" s="55">
        <v>0</v>
      </c>
      <c r="I31" s="55">
        <v>0</v>
      </c>
      <c r="J31" s="55">
        <v>0</v>
      </c>
      <c r="K31" s="55">
        <v>0</v>
      </c>
      <c r="L31" s="55">
        <v>0</v>
      </c>
      <c r="M31" s="59">
        <v>1</v>
      </c>
      <c r="N31" s="126"/>
      <c r="O31" s="120"/>
      <c r="P31" s="157"/>
      <c r="Q31" s="149"/>
      <c r="R31" s="149"/>
      <c r="S31" s="149"/>
    </row>
    <row r="32" spans="2:19" x14ac:dyDescent="0.35">
      <c r="B32" s="131" t="s">
        <v>27</v>
      </c>
      <c r="C32" s="123">
        <v>12</v>
      </c>
      <c r="D32" s="60" t="s">
        <v>503</v>
      </c>
      <c r="E32" s="54">
        <v>0</v>
      </c>
      <c r="F32" s="54">
        <v>3</v>
      </c>
      <c r="G32" s="54">
        <v>4</v>
      </c>
      <c r="H32" s="54">
        <v>0</v>
      </c>
      <c r="I32" s="54">
        <v>3</v>
      </c>
      <c r="J32" s="54">
        <v>1</v>
      </c>
      <c r="K32" s="54">
        <v>0</v>
      </c>
      <c r="L32" s="54">
        <v>0</v>
      </c>
      <c r="M32" s="61">
        <v>11</v>
      </c>
      <c r="N32" s="125">
        <v>12</v>
      </c>
      <c r="O32" s="119">
        <v>0</v>
      </c>
      <c r="P32" s="156">
        <f>M33/(M33+M32)</f>
        <v>8.3333333333333329E-2</v>
      </c>
      <c r="Q32" s="148">
        <f t="shared" ref="Q32" si="16">(8*(E32:E33)+7*(F32:F33)+6*(G32:G33)+5*(H32:H33)+4*(I32:I33)+3*(J32:J33)+(K32:K33))/(M32:M33)</f>
        <v>5.4545454545454541</v>
      </c>
      <c r="R32" s="148" t="str">
        <f t="shared" ref="R32" si="17">IF(Q32&gt;S32, "&gt;", (IF(Q32=S32, "=", "&lt;")))</f>
        <v>&gt;</v>
      </c>
      <c r="S32" s="148">
        <v>4.5999999999999996</v>
      </c>
    </row>
    <row r="33" spans="2:19" ht="15" thickBot="1" x14ac:dyDescent="0.4">
      <c r="B33" s="130"/>
      <c r="C33" s="124"/>
      <c r="D33" s="58" t="s">
        <v>504</v>
      </c>
      <c r="E33" s="55">
        <v>0</v>
      </c>
      <c r="F33" s="55">
        <v>0</v>
      </c>
      <c r="G33" s="55">
        <v>0</v>
      </c>
      <c r="H33" s="55">
        <v>0</v>
      </c>
      <c r="I33" s="55">
        <v>0</v>
      </c>
      <c r="J33" s="55">
        <v>0</v>
      </c>
      <c r="K33" s="55">
        <v>1</v>
      </c>
      <c r="L33" s="55">
        <v>0</v>
      </c>
      <c r="M33" s="59">
        <v>1</v>
      </c>
      <c r="N33" s="126"/>
      <c r="O33" s="120"/>
      <c r="P33" s="157"/>
      <c r="Q33" s="149"/>
      <c r="R33" s="149"/>
      <c r="S33" s="149"/>
    </row>
    <row r="34" spans="2:19" x14ac:dyDescent="0.35">
      <c r="B34" s="131" t="s">
        <v>16</v>
      </c>
      <c r="C34" s="123">
        <v>24</v>
      </c>
      <c r="D34" s="60" t="s">
        <v>503</v>
      </c>
      <c r="E34" s="54">
        <v>0</v>
      </c>
      <c r="F34" s="54">
        <v>0</v>
      </c>
      <c r="G34" s="54">
        <v>1</v>
      </c>
      <c r="H34" s="54">
        <v>6</v>
      </c>
      <c r="I34" s="54">
        <v>3</v>
      </c>
      <c r="J34" s="54">
        <v>6</v>
      </c>
      <c r="K34" s="54">
        <v>3</v>
      </c>
      <c r="L34" s="54">
        <v>0</v>
      </c>
      <c r="M34" s="61">
        <v>19</v>
      </c>
      <c r="N34" s="125">
        <v>22</v>
      </c>
      <c r="O34" s="119">
        <v>2</v>
      </c>
      <c r="P34" s="156">
        <f>M35/(M35+M34)</f>
        <v>0.13636363636363635</v>
      </c>
      <c r="Q34" s="148">
        <f t="shared" ref="Q34" si="18">(8*(E34:E35)+7*(F34:F35)+6*(G34:G35)+5*(H34:H35)+4*(I34:I35)+3*(J34:J35)+(K34:K35))/(M34:M35)</f>
        <v>3.6315789473684212</v>
      </c>
      <c r="R34" s="148" t="str">
        <f t="shared" ref="R34" si="19">IF(Q34&gt;S34, "&gt;", (IF(Q34=S34, "=", "&lt;")))</f>
        <v>&gt;</v>
      </c>
      <c r="S34" s="148">
        <v>3.4</v>
      </c>
    </row>
    <row r="35" spans="2:19" ht="15" thickBot="1" x14ac:dyDescent="0.4">
      <c r="B35" s="130"/>
      <c r="C35" s="124"/>
      <c r="D35" s="58" t="s">
        <v>504</v>
      </c>
      <c r="E35" s="55">
        <v>0</v>
      </c>
      <c r="F35" s="55">
        <v>0</v>
      </c>
      <c r="G35" s="55">
        <v>1</v>
      </c>
      <c r="H35" s="55">
        <v>0</v>
      </c>
      <c r="I35" s="55">
        <v>2</v>
      </c>
      <c r="J35" s="55">
        <v>0</v>
      </c>
      <c r="K35" s="55">
        <v>0</v>
      </c>
      <c r="L35" s="55">
        <v>0</v>
      </c>
      <c r="M35" s="59">
        <v>3</v>
      </c>
      <c r="N35" s="126"/>
      <c r="O35" s="120"/>
      <c r="P35" s="157"/>
      <c r="Q35" s="149"/>
      <c r="R35" s="149"/>
      <c r="S35" s="149"/>
    </row>
    <row r="36" spans="2:19" x14ac:dyDescent="0.35">
      <c r="B36" s="131" t="s">
        <v>66</v>
      </c>
      <c r="C36" s="123">
        <v>0</v>
      </c>
      <c r="D36" s="60" t="s">
        <v>503</v>
      </c>
      <c r="E36" s="54">
        <v>0</v>
      </c>
      <c r="F36" s="54">
        <v>0</v>
      </c>
      <c r="G36" s="54">
        <v>0</v>
      </c>
      <c r="H36" s="54">
        <v>0</v>
      </c>
      <c r="I36" s="54">
        <v>0</v>
      </c>
      <c r="J36" s="54">
        <v>0</v>
      </c>
      <c r="K36" s="54">
        <v>0</v>
      </c>
      <c r="L36" s="54">
        <v>0</v>
      </c>
      <c r="M36" s="61"/>
      <c r="N36" s="125"/>
      <c r="O36" s="119"/>
      <c r="P36" s="156"/>
      <c r="Q36" s="152"/>
      <c r="R36" s="152"/>
      <c r="S36" s="152"/>
    </row>
    <row r="37" spans="2:19" ht="15" thickBot="1" x14ac:dyDescent="0.4">
      <c r="B37" s="130"/>
      <c r="C37" s="124"/>
      <c r="D37" s="58" t="s">
        <v>504</v>
      </c>
      <c r="E37" s="55">
        <v>0</v>
      </c>
      <c r="F37" s="55">
        <v>0</v>
      </c>
      <c r="G37" s="55">
        <v>0</v>
      </c>
      <c r="H37" s="55">
        <v>0</v>
      </c>
      <c r="I37" s="55">
        <v>0</v>
      </c>
      <c r="J37" s="55">
        <v>0</v>
      </c>
      <c r="K37" s="55">
        <v>0</v>
      </c>
      <c r="L37" s="55">
        <v>0</v>
      </c>
      <c r="M37" s="59"/>
      <c r="N37" s="126"/>
      <c r="O37" s="120"/>
      <c r="P37" s="157"/>
      <c r="Q37" s="153"/>
      <c r="R37" s="153"/>
      <c r="S37" s="153"/>
    </row>
    <row r="38" spans="2:19" x14ac:dyDescent="0.35">
      <c r="B38" s="132" t="s">
        <v>28</v>
      </c>
      <c r="C38" s="123">
        <v>11</v>
      </c>
      <c r="D38" s="60" t="s">
        <v>503</v>
      </c>
      <c r="E38" s="54">
        <v>0</v>
      </c>
      <c r="F38" s="54">
        <v>0</v>
      </c>
      <c r="G38" s="54">
        <v>1</v>
      </c>
      <c r="H38" s="54">
        <v>2</v>
      </c>
      <c r="I38" s="54">
        <v>3</v>
      </c>
      <c r="J38" s="54">
        <v>1</v>
      </c>
      <c r="K38" s="54">
        <v>3</v>
      </c>
      <c r="L38" s="54">
        <v>0</v>
      </c>
      <c r="M38" s="61">
        <v>10</v>
      </c>
      <c r="N38" s="125">
        <v>10</v>
      </c>
      <c r="O38" s="119">
        <v>1</v>
      </c>
      <c r="P38" s="156">
        <f>M39/(M39+M38)</f>
        <v>0</v>
      </c>
      <c r="Q38" s="148">
        <f t="shared" ref="Q38" si="20">(8*(E38:E39)+7*(F38:F39)+6*(G38:G39)+5*(H38:H39)+4*(I38:I39)+3*(J38:J39)+(K38:K39))/(M38:M39)</f>
        <v>3.4</v>
      </c>
      <c r="R38" s="148" t="str">
        <f t="shared" ref="R38" si="21">IF(Q38&gt;S38, "&gt;", (IF(Q38=S38, "=", "&lt;")))</f>
        <v>&lt;</v>
      </c>
      <c r="S38" s="148">
        <v>4.3</v>
      </c>
    </row>
    <row r="39" spans="2:19" ht="15" thickBot="1" x14ac:dyDescent="0.4">
      <c r="B39" s="130"/>
      <c r="C39" s="124"/>
      <c r="D39" s="58" t="s">
        <v>504</v>
      </c>
      <c r="E39" s="55">
        <v>0</v>
      </c>
      <c r="F39" s="55">
        <v>0</v>
      </c>
      <c r="G39" s="55">
        <v>0</v>
      </c>
      <c r="H39" s="55">
        <v>0</v>
      </c>
      <c r="I39" s="55">
        <v>0</v>
      </c>
      <c r="J39" s="55">
        <v>0</v>
      </c>
      <c r="K39" s="55">
        <v>0</v>
      </c>
      <c r="L39" s="55">
        <v>0</v>
      </c>
      <c r="M39" s="59">
        <v>0</v>
      </c>
      <c r="N39" s="126"/>
      <c r="O39" s="120"/>
      <c r="P39" s="157"/>
      <c r="Q39" s="149"/>
      <c r="R39" s="149"/>
      <c r="S39" s="149"/>
    </row>
    <row r="40" spans="2:19" x14ac:dyDescent="0.35">
      <c r="B40" s="132" t="s">
        <v>29</v>
      </c>
      <c r="C40" s="123">
        <v>17</v>
      </c>
      <c r="D40" s="60" t="s">
        <v>503</v>
      </c>
      <c r="E40" s="54">
        <v>0</v>
      </c>
      <c r="F40" s="54">
        <v>0</v>
      </c>
      <c r="G40" s="54">
        <v>2</v>
      </c>
      <c r="H40" s="54">
        <v>3</v>
      </c>
      <c r="I40" s="54">
        <v>0</v>
      </c>
      <c r="J40" s="54">
        <v>0</v>
      </c>
      <c r="K40" s="54">
        <v>3</v>
      </c>
      <c r="L40" s="54">
        <v>0</v>
      </c>
      <c r="M40" s="61">
        <v>8</v>
      </c>
      <c r="N40" s="125">
        <v>14</v>
      </c>
      <c r="O40" s="119">
        <v>3</v>
      </c>
      <c r="P40" s="156">
        <f>M41/(M41+M40)</f>
        <v>0.42857142857142855</v>
      </c>
      <c r="Q40" s="148">
        <f t="shared" ref="Q40" si="22">(8*(E40:E41)+7*(F40:F41)+6*(G40:G41)+5*(H40:H41)+4*(I40:I41)+3*(J40:J41)+(K40:K41))/(M40:M41)</f>
        <v>3.75</v>
      </c>
      <c r="R40" s="148" t="str">
        <f t="shared" ref="R40" si="23">IF(Q40&gt;S40, "&gt;", (IF(Q40=S40, "=", "&lt;")))</f>
        <v>&gt;</v>
      </c>
      <c r="S40" s="148">
        <v>3.2</v>
      </c>
    </row>
    <row r="41" spans="2:19" ht="15" thickBot="1" x14ac:dyDescent="0.4">
      <c r="B41" s="130"/>
      <c r="C41" s="124"/>
      <c r="D41" s="58" t="s">
        <v>504</v>
      </c>
      <c r="E41" s="55">
        <v>0</v>
      </c>
      <c r="F41" s="55">
        <v>1</v>
      </c>
      <c r="G41" s="55">
        <v>1</v>
      </c>
      <c r="H41" s="55">
        <v>1</v>
      </c>
      <c r="I41" s="55">
        <v>2</v>
      </c>
      <c r="J41" s="55">
        <v>0</v>
      </c>
      <c r="K41" s="55">
        <v>1</v>
      </c>
      <c r="L41" s="55">
        <v>0</v>
      </c>
      <c r="M41" s="59">
        <v>6</v>
      </c>
      <c r="N41" s="126"/>
      <c r="O41" s="120"/>
      <c r="P41" s="157"/>
      <c r="Q41" s="149"/>
      <c r="R41" s="149"/>
      <c r="S41" s="149"/>
    </row>
    <row r="42" spans="2:19" x14ac:dyDescent="0.35">
      <c r="B42" s="132" t="s">
        <v>30</v>
      </c>
      <c r="C42" s="123">
        <v>17</v>
      </c>
      <c r="D42" s="60" t="s">
        <v>503</v>
      </c>
      <c r="E42" s="54">
        <v>0</v>
      </c>
      <c r="F42" s="54">
        <v>1</v>
      </c>
      <c r="G42" s="54">
        <v>4</v>
      </c>
      <c r="H42" s="54">
        <v>3</v>
      </c>
      <c r="I42" s="54">
        <v>2</v>
      </c>
      <c r="J42" s="54">
        <v>3</v>
      </c>
      <c r="K42" s="54">
        <v>0</v>
      </c>
      <c r="L42" s="54">
        <v>0</v>
      </c>
      <c r="M42" s="61">
        <v>13</v>
      </c>
      <c r="N42" s="125">
        <v>17</v>
      </c>
      <c r="O42" s="119">
        <v>0</v>
      </c>
      <c r="P42" s="156">
        <f>M43/(M43+M42)</f>
        <v>0.23529411764705882</v>
      </c>
      <c r="Q42" s="148">
        <f t="shared" ref="Q42" si="24">(8*(E42:E43)+7*(F42:F43)+6*(G42:G43)+5*(H42:H43)+4*(I42:I43)+3*(J42:J43)+(K42:K43))/(M42:M43)</f>
        <v>4.8461538461538458</v>
      </c>
      <c r="R42" s="148" t="str">
        <f t="shared" ref="R42" si="25">IF(Q42&gt;S42, "&gt;", (IF(Q42=S42, "=", "&lt;")))</f>
        <v>&gt;</v>
      </c>
      <c r="S42" s="148">
        <v>2.7</v>
      </c>
    </row>
    <row r="43" spans="2:19" ht="15" thickBot="1" x14ac:dyDescent="0.4">
      <c r="B43" s="130"/>
      <c r="C43" s="124"/>
      <c r="D43" s="58" t="s">
        <v>504</v>
      </c>
      <c r="E43" s="55">
        <v>0</v>
      </c>
      <c r="F43" s="55">
        <v>0</v>
      </c>
      <c r="G43" s="55">
        <v>1</v>
      </c>
      <c r="H43" s="55">
        <v>0</v>
      </c>
      <c r="I43" s="55">
        <v>1</v>
      </c>
      <c r="J43" s="55">
        <v>1</v>
      </c>
      <c r="K43" s="55">
        <v>1</v>
      </c>
      <c r="L43" s="55">
        <v>0</v>
      </c>
      <c r="M43" s="59">
        <v>4</v>
      </c>
      <c r="N43" s="126"/>
      <c r="O43" s="120"/>
      <c r="P43" s="157"/>
      <c r="Q43" s="149"/>
      <c r="R43" s="149"/>
      <c r="S43" s="149"/>
    </row>
    <row r="44" spans="2:19" x14ac:dyDescent="0.35">
      <c r="B44" s="146" t="s">
        <v>715</v>
      </c>
      <c r="C44" s="141">
        <v>93</v>
      </c>
      <c r="D44" s="60" t="s">
        <v>503</v>
      </c>
      <c r="E44" s="56">
        <v>1</v>
      </c>
      <c r="F44" s="56">
        <v>6</v>
      </c>
      <c r="G44" s="56">
        <v>14</v>
      </c>
      <c r="H44" s="56">
        <v>19</v>
      </c>
      <c r="I44" s="56">
        <v>12</v>
      </c>
      <c r="J44" s="56">
        <v>11</v>
      </c>
      <c r="K44" s="56">
        <v>9</v>
      </c>
      <c r="L44" s="56">
        <v>0</v>
      </c>
      <c r="M44" s="61">
        <v>72</v>
      </c>
      <c r="N44" s="127">
        <v>87</v>
      </c>
      <c r="O44" s="121">
        <v>6</v>
      </c>
      <c r="P44" s="158">
        <f>M45/(M45+M44)</f>
        <v>0.17241379310344829</v>
      </c>
      <c r="Q44" s="150">
        <f t="shared" ref="Q44" si="26">(8*(E44:E45)+7*(F44:F45)+6*(G44:G45)+5*(H44:H45)+4*(I44:I45)+3*(J44:J45)+(K44:K45))/(M44:M45)</f>
        <v>4.4305555555555554</v>
      </c>
      <c r="R44" s="150" t="str">
        <f t="shared" ref="R44" si="27">IF(Q44&gt;S44, "&gt;", (IF(Q44=S44, "=", "&lt;")))</f>
        <v>&gt;</v>
      </c>
      <c r="S44" s="150">
        <v>3.9</v>
      </c>
    </row>
    <row r="45" spans="2:19" ht="15" thickBot="1" x14ac:dyDescent="0.4">
      <c r="B45" s="147"/>
      <c r="C45" s="142"/>
      <c r="D45" s="58" t="s">
        <v>504</v>
      </c>
      <c r="E45" s="57">
        <v>0</v>
      </c>
      <c r="F45" s="57">
        <v>1</v>
      </c>
      <c r="G45" s="57">
        <v>4</v>
      </c>
      <c r="H45" s="57">
        <v>1</v>
      </c>
      <c r="I45" s="57">
        <v>5</v>
      </c>
      <c r="J45" s="57">
        <v>1</v>
      </c>
      <c r="K45" s="57">
        <v>3</v>
      </c>
      <c r="L45" s="57">
        <v>0</v>
      </c>
      <c r="M45" s="59">
        <v>15</v>
      </c>
      <c r="N45" s="128"/>
      <c r="O45" s="122"/>
      <c r="P45" s="159"/>
      <c r="Q45" s="151"/>
      <c r="R45" s="151"/>
      <c r="S45" s="151"/>
    </row>
    <row r="46" spans="2:19" x14ac:dyDescent="0.35">
      <c r="B46" s="117" t="s">
        <v>498</v>
      </c>
      <c r="C46" s="133">
        <v>52</v>
      </c>
      <c r="D46" s="60" t="s">
        <v>503</v>
      </c>
      <c r="E46" s="54">
        <v>0</v>
      </c>
      <c r="F46" s="54">
        <v>1</v>
      </c>
      <c r="G46" s="54">
        <v>2</v>
      </c>
      <c r="H46" s="54">
        <v>0</v>
      </c>
      <c r="I46" s="54">
        <v>2</v>
      </c>
      <c r="J46" s="54">
        <v>14</v>
      </c>
      <c r="K46" s="54">
        <v>17</v>
      </c>
      <c r="L46" s="54">
        <v>0</v>
      </c>
      <c r="M46" s="61">
        <v>38</v>
      </c>
      <c r="N46" s="125">
        <v>48</v>
      </c>
      <c r="O46" s="119">
        <v>3</v>
      </c>
      <c r="P46" s="156">
        <f>M47/(M47+M46)</f>
        <v>0.26923076923076922</v>
      </c>
      <c r="Q46" s="148">
        <f t="shared" ref="Q46" si="28">(8*(E46:E47)+7*(F46:F47)+6*(G46:G47)+5*(H46:H47)+4*(I46:I47)+3*(J46:J47)+(K46:K47))/(M46:M47)</f>
        <v>2.263157894736842</v>
      </c>
      <c r="R46" s="152"/>
      <c r="S46" s="152"/>
    </row>
    <row r="47" spans="2:19" ht="15" thickBot="1" x14ac:dyDescent="0.4">
      <c r="B47" s="118"/>
      <c r="C47" s="134"/>
      <c r="D47" s="58" t="s">
        <v>504</v>
      </c>
      <c r="E47" s="55">
        <v>0</v>
      </c>
      <c r="F47" s="55">
        <v>0</v>
      </c>
      <c r="G47" s="55">
        <v>0</v>
      </c>
      <c r="H47" s="55">
        <v>0</v>
      </c>
      <c r="I47" s="55">
        <v>2</v>
      </c>
      <c r="J47" s="55">
        <v>6</v>
      </c>
      <c r="K47" s="55">
        <v>4</v>
      </c>
      <c r="L47" s="55">
        <v>0</v>
      </c>
      <c r="M47" s="59">
        <v>14</v>
      </c>
      <c r="N47" s="126"/>
      <c r="O47" s="120"/>
      <c r="P47" s="157"/>
      <c r="Q47" s="149"/>
      <c r="R47" s="153"/>
      <c r="S47" s="153"/>
    </row>
    <row r="48" spans="2:19" x14ac:dyDescent="0.35">
      <c r="B48" s="117" t="s">
        <v>499</v>
      </c>
      <c r="C48" s="133">
        <v>17</v>
      </c>
      <c r="D48" s="60" t="s">
        <v>503</v>
      </c>
      <c r="E48" s="54">
        <v>3</v>
      </c>
      <c r="F48" s="54">
        <v>2</v>
      </c>
      <c r="G48" s="54">
        <v>3</v>
      </c>
      <c r="H48" s="54">
        <v>5</v>
      </c>
      <c r="I48" s="54">
        <v>1</v>
      </c>
      <c r="J48" s="54">
        <v>0</v>
      </c>
      <c r="K48" s="54">
        <v>0</v>
      </c>
      <c r="L48" s="54">
        <v>0</v>
      </c>
      <c r="M48" s="61">
        <v>14</v>
      </c>
      <c r="N48" s="125">
        <v>17</v>
      </c>
      <c r="O48" s="119">
        <v>0</v>
      </c>
      <c r="P48" s="156">
        <f>M49/(M49+M48)</f>
        <v>0.17647058823529413</v>
      </c>
      <c r="Q48" s="148">
        <f t="shared" ref="Q48" si="29">(8*(E48:E49)+7*(F48:F49)+6*(G48:G49)+5*(H48:H49)+4*(I48:I49)+3*(J48:J49)+(K48:K49))/(M48:M49)</f>
        <v>6.0714285714285712</v>
      </c>
      <c r="R48" s="152"/>
      <c r="S48" s="152"/>
    </row>
    <row r="49" spans="2:19" ht="15" thickBot="1" x14ac:dyDescent="0.4">
      <c r="B49" s="118"/>
      <c r="C49" s="134"/>
      <c r="D49" s="58" t="s">
        <v>504</v>
      </c>
      <c r="E49" s="55">
        <v>2</v>
      </c>
      <c r="F49" s="55">
        <v>0</v>
      </c>
      <c r="G49" s="55">
        <v>0</v>
      </c>
      <c r="H49" s="55">
        <v>1</v>
      </c>
      <c r="I49" s="55">
        <v>0</v>
      </c>
      <c r="J49" s="55">
        <v>0</v>
      </c>
      <c r="K49" s="55">
        <v>0</v>
      </c>
      <c r="L49" s="55">
        <v>0</v>
      </c>
      <c r="M49" s="59">
        <v>3</v>
      </c>
      <c r="N49" s="126"/>
      <c r="O49" s="120"/>
      <c r="P49" s="157"/>
      <c r="Q49" s="149"/>
      <c r="R49" s="153"/>
      <c r="S49" s="153"/>
    </row>
    <row r="50" spans="2:19" x14ac:dyDescent="0.35">
      <c r="S50" s="1"/>
    </row>
    <row r="51" spans="2:19" ht="15" thickBot="1" x14ac:dyDescent="0.4">
      <c r="S51" s="1"/>
    </row>
    <row r="52" spans="2:19" ht="15.5" customHeight="1" x14ac:dyDescent="0.35">
      <c r="B52" s="139" t="s">
        <v>727</v>
      </c>
      <c r="C52" s="140"/>
      <c r="D52" s="1"/>
      <c r="E52" s="143" t="s">
        <v>500</v>
      </c>
      <c r="F52" s="144"/>
      <c r="G52" s="144"/>
      <c r="H52" s="144"/>
      <c r="I52" s="144"/>
      <c r="J52" s="144"/>
      <c r="K52" s="144"/>
      <c r="L52" s="145"/>
      <c r="M52" s="135" t="s">
        <v>719</v>
      </c>
      <c r="N52" s="136"/>
      <c r="O52" s="115" t="s">
        <v>726</v>
      </c>
      <c r="P52" s="160" t="s">
        <v>728</v>
      </c>
      <c r="Q52" s="160" t="s">
        <v>729</v>
      </c>
      <c r="R52" s="154" t="s">
        <v>731</v>
      </c>
      <c r="S52" s="160" t="s">
        <v>730</v>
      </c>
    </row>
    <row r="53" spans="2:19" ht="16" thickBot="1" x14ac:dyDescent="0.4">
      <c r="B53" s="68"/>
      <c r="C53" s="69" t="s">
        <v>718</v>
      </c>
      <c r="D53" s="1"/>
      <c r="E53" s="70" t="s">
        <v>687</v>
      </c>
      <c r="F53" s="71" t="s">
        <v>685</v>
      </c>
      <c r="G53" s="71" t="s">
        <v>688</v>
      </c>
      <c r="H53" s="71" t="s">
        <v>684</v>
      </c>
      <c r="I53" s="71" t="s">
        <v>690</v>
      </c>
      <c r="J53" s="71" t="s">
        <v>683</v>
      </c>
      <c r="K53" s="71" t="s">
        <v>716</v>
      </c>
      <c r="L53" s="72" t="s">
        <v>717</v>
      </c>
      <c r="M53" s="137"/>
      <c r="N53" s="138"/>
      <c r="O53" s="116"/>
      <c r="P53" s="161"/>
      <c r="Q53" s="161"/>
      <c r="R53" s="155"/>
      <c r="S53" s="161"/>
    </row>
    <row r="54" spans="2:19" x14ac:dyDescent="0.35">
      <c r="B54" s="129" t="s">
        <v>56</v>
      </c>
      <c r="C54" s="123">
        <f>C6+C30</f>
        <v>26</v>
      </c>
      <c r="D54" s="60" t="s">
        <v>503</v>
      </c>
      <c r="E54" s="53">
        <f>E6+E30</f>
        <v>2</v>
      </c>
      <c r="F54" s="53">
        <f t="shared" ref="F54:M54" si="30">F6+F30</f>
        <v>3</v>
      </c>
      <c r="G54" s="53">
        <f t="shared" si="30"/>
        <v>9</v>
      </c>
      <c r="H54" s="53">
        <f t="shared" si="30"/>
        <v>9</v>
      </c>
      <c r="I54" s="53">
        <f t="shared" si="30"/>
        <v>1</v>
      </c>
      <c r="J54" s="53">
        <f t="shared" si="30"/>
        <v>0</v>
      </c>
      <c r="K54" s="53">
        <f t="shared" si="30"/>
        <v>0</v>
      </c>
      <c r="L54" s="53">
        <f t="shared" si="30"/>
        <v>0</v>
      </c>
      <c r="M54" s="61">
        <f t="shared" si="30"/>
        <v>24</v>
      </c>
      <c r="N54" s="125">
        <f>N6+N30</f>
        <v>25</v>
      </c>
      <c r="O54" s="119">
        <f>O6+O30</f>
        <v>1</v>
      </c>
      <c r="P54" s="156">
        <f>M55/(M55+M54)</f>
        <v>0.04</v>
      </c>
      <c r="Q54" s="148">
        <f>(8*(E54:E55)+7*(F54:F55)+6*(G54:G55)+5*(H54:H55)+4*(I54:I55)+3*(J54:J55)+(K54:K55))/(M54:M55)</f>
        <v>5.833333333333333</v>
      </c>
      <c r="R54" s="148" t="str">
        <f>IF(Q54&gt;S54, "&gt;", (IF(Q54=S54, "=", "&lt;")))</f>
        <v>&gt;</v>
      </c>
      <c r="S54" s="148">
        <v>5.8</v>
      </c>
    </row>
    <row r="55" spans="2:19" ht="15" thickBot="1" x14ac:dyDescent="0.4">
      <c r="B55" s="130"/>
      <c r="C55" s="124"/>
      <c r="D55" s="58" t="s">
        <v>504</v>
      </c>
      <c r="E55" s="55">
        <f t="shared" ref="E55:M55" si="31">E7+E31</f>
        <v>0</v>
      </c>
      <c r="F55" s="55">
        <f t="shared" si="31"/>
        <v>0</v>
      </c>
      <c r="G55" s="55">
        <f t="shared" si="31"/>
        <v>1</v>
      </c>
      <c r="H55" s="55">
        <f t="shared" si="31"/>
        <v>0</v>
      </c>
      <c r="I55" s="55">
        <f t="shared" si="31"/>
        <v>0</v>
      </c>
      <c r="J55" s="55">
        <f t="shared" si="31"/>
        <v>0</v>
      </c>
      <c r="K55" s="55">
        <f t="shared" si="31"/>
        <v>0</v>
      </c>
      <c r="L55" s="55">
        <f t="shared" si="31"/>
        <v>0</v>
      </c>
      <c r="M55" s="59">
        <f t="shared" si="31"/>
        <v>1</v>
      </c>
      <c r="N55" s="126"/>
      <c r="O55" s="120"/>
      <c r="P55" s="157"/>
      <c r="Q55" s="149"/>
      <c r="R55" s="149"/>
      <c r="S55" s="149"/>
    </row>
    <row r="56" spans="2:19" x14ac:dyDescent="0.35">
      <c r="B56" s="131" t="s">
        <v>27</v>
      </c>
      <c r="C56" s="123">
        <f>C8+C32</f>
        <v>36</v>
      </c>
      <c r="D56" s="60" t="s">
        <v>503</v>
      </c>
      <c r="E56" s="54">
        <f t="shared" ref="E56:N56" si="32">E8+E32</f>
        <v>1</v>
      </c>
      <c r="F56" s="54">
        <f t="shared" si="32"/>
        <v>5</v>
      </c>
      <c r="G56" s="54">
        <f t="shared" si="32"/>
        <v>8</v>
      </c>
      <c r="H56" s="54">
        <f t="shared" si="32"/>
        <v>7</v>
      </c>
      <c r="I56" s="54">
        <f t="shared" si="32"/>
        <v>10</v>
      </c>
      <c r="J56" s="54">
        <f t="shared" si="32"/>
        <v>4</v>
      </c>
      <c r="K56" s="54">
        <f t="shared" si="32"/>
        <v>0</v>
      </c>
      <c r="L56" s="54">
        <f t="shared" si="32"/>
        <v>0</v>
      </c>
      <c r="M56" s="61">
        <f t="shared" si="32"/>
        <v>35</v>
      </c>
      <c r="N56" s="125">
        <f t="shared" si="32"/>
        <v>36</v>
      </c>
      <c r="O56" s="119">
        <f>O8+O32</f>
        <v>0</v>
      </c>
      <c r="P56" s="156">
        <f>M57/(M57+M56)</f>
        <v>2.7777777777777776E-2</v>
      </c>
      <c r="Q56" s="148">
        <f t="shared" ref="Q56" si="33">(8*(E56:E57)+7*(F56:F57)+6*(G56:G57)+5*(H56:H57)+4*(I56:I57)+3*(J56:J57)+(K56:K57))/(M56:M57)</f>
        <v>5.0857142857142854</v>
      </c>
      <c r="R56" s="148" t="str">
        <f t="shared" ref="R56" si="34">IF(Q56&gt;S56, "&gt;", (IF(Q56=S56, "=", "&lt;")))</f>
        <v>&gt;</v>
      </c>
      <c r="S56" s="148">
        <v>4.9000000000000004</v>
      </c>
    </row>
    <row r="57" spans="2:19" ht="15" thickBot="1" x14ac:dyDescent="0.4">
      <c r="B57" s="130"/>
      <c r="C57" s="124"/>
      <c r="D57" s="58" t="s">
        <v>504</v>
      </c>
      <c r="E57" s="55">
        <f t="shared" ref="E57:M57" si="35">E9+E33</f>
        <v>0</v>
      </c>
      <c r="F57" s="55">
        <f t="shared" si="35"/>
        <v>0</v>
      </c>
      <c r="G57" s="55">
        <f t="shared" si="35"/>
        <v>0</v>
      </c>
      <c r="H57" s="55">
        <f t="shared" si="35"/>
        <v>0</v>
      </c>
      <c r="I57" s="55">
        <f t="shared" si="35"/>
        <v>0</v>
      </c>
      <c r="J57" s="55">
        <f t="shared" si="35"/>
        <v>0</v>
      </c>
      <c r="K57" s="55">
        <f t="shared" si="35"/>
        <v>1</v>
      </c>
      <c r="L57" s="55">
        <f t="shared" si="35"/>
        <v>0</v>
      </c>
      <c r="M57" s="59">
        <f t="shared" si="35"/>
        <v>1</v>
      </c>
      <c r="N57" s="126"/>
      <c r="O57" s="120"/>
      <c r="P57" s="157"/>
      <c r="Q57" s="149"/>
      <c r="R57" s="149"/>
      <c r="S57" s="149"/>
    </row>
    <row r="58" spans="2:19" x14ac:dyDescent="0.35">
      <c r="B58" s="131" t="s">
        <v>16</v>
      </c>
      <c r="C58" s="123">
        <f>C10+C34</f>
        <v>72</v>
      </c>
      <c r="D58" s="60" t="s">
        <v>503</v>
      </c>
      <c r="E58" s="54">
        <f t="shared" ref="E58:N58" si="36">E10+E34</f>
        <v>2</v>
      </c>
      <c r="F58" s="54">
        <f t="shared" si="36"/>
        <v>0</v>
      </c>
      <c r="G58" s="54">
        <f t="shared" si="36"/>
        <v>5</v>
      </c>
      <c r="H58" s="54">
        <f t="shared" si="36"/>
        <v>12</v>
      </c>
      <c r="I58" s="54">
        <f t="shared" si="36"/>
        <v>11</v>
      </c>
      <c r="J58" s="54">
        <f t="shared" si="36"/>
        <v>26</v>
      </c>
      <c r="K58" s="54">
        <f t="shared" si="36"/>
        <v>8</v>
      </c>
      <c r="L58" s="54">
        <f t="shared" si="36"/>
        <v>0</v>
      </c>
      <c r="M58" s="61">
        <f t="shared" si="36"/>
        <v>64</v>
      </c>
      <c r="N58" s="125">
        <f t="shared" si="36"/>
        <v>69</v>
      </c>
      <c r="O58" s="119">
        <f>O10+O34</f>
        <v>3</v>
      </c>
      <c r="P58" s="156">
        <f>M59/(M59+M58)</f>
        <v>7.2463768115942032E-2</v>
      </c>
      <c r="Q58" s="148">
        <f t="shared" ref="Q58" si="37">(8*(E58:E59)+7*(F58:F59)+6*(G58:G59)+5*(H58:H59)+4*(I58:I59)+3*(J58:J59)+(K58:K59))/(M58:M59)</f>
        <v>3.6875</v>
      </c>
      <c r="R58" s="148" t="str">
        <f t="shared" ref="R58" si="38">IF(Q58&gt;S58, "&gt;", (IF(Q58=S58, "=", "&lt;")))</f>
        <v>&gt;</v>
      </c>
      <c r="S58" s="148">
        <v>3.4</v>
      </c>
    </row>
    <row r="59" spans="2:19" ht="15" thickBot="1" x14ac:dyDescent="0.4">
      <c r="B59" s="130"/>
      <c r="C59" s="124"/>
      <c r="D59" s="58" t="s">
        <v>504</v>
      </c>
      <c r="E59" s="55">
        <f t="shared" ref="E59:M59" si="39">E11+E35</f>
        <v>0</v>
      </c>
      <c r="F59" s="55">
        <f t="shared" si="39"/>
        <v>0</v>
      </c>
      <c r="G59" s="55">
        <f t="shared" si="39"/>
        <v>3</v>
      </c>
      <c r="H59" s="55">
        <f t="shared" si="39"/>
        <v>0</v>
      </c>
      <c r="I59" s="55">
        <f t="shared" si="39"/>
        <v>2</v>
      </c>
      <c r="J59" s="55">
        <f t="shared" si="39"/>
        <v>0</v>
      </c>
      <c r="K59" s="55">
        <f t="shared" si="39"/>
        <v>0</v>
      </c>
      <c r="L59" s="55">
        <f t="shared" si="39"/>
        <v>0</v>
      </c>
      <c r="M59" s="59">
        <f t="shared" si="39"/>
        <v>5</v>
      </c>
      <c r="N59" s="126"/>
      <c r="O59" s="120"/>
      <c r="P59" s="157"/>
      <c r="Q59" s="149"/>
      <c r="R59" s="149"/>
      <c r="S59" s="149"/>
    </row>
    <row r="60" spans="2:19" x14ac:dyDescent="0.35">
      <c r="B60" s="131" t="s">
        <v>66</v>
      </c>
      <c r="C60" s="123">
        <f>C12+C36</f>
        <v>21</v>
      </c>
      <c r="D60" s="60" t="s">
        <v>503</v>
      </c>
      <c r="E60" s="54">
        <f t="shared" ref="E60:N60" si="40">E12+E36</f>
        <v>1</v>
      </c>
      <c r="F60" s="54">
        <f t="shared" si="40"/>
        <v>0</v>
      </c>
      <c r="G60" s="54">
        <f t="shared" si="40"/>
        <v>2</v>
      </c>
      <c r="H60" s="54">
        <f t="shared" si="40"/>
        <v>4</v>
      </c>
      <c r="I60" s="54">
        <f t="shared" si="40"/>
        <v>5</v>
      </c>
      <c r="J60" s="54">
        <f t="shared" si="40"/>
        <v>6</v>
      </c>
      <c r="K60" s="54">
        <f t="shared" si="40"/>
        <v>2</v>
      </c>
      <c r="L60" s="54">
        <f t="shared" si="40"/>
        <v>0</v>
      </c>
      <c r="M60" s="61">
        <f t="shared" si="40"/>
        <v>20</v>
      </c>
      <c r="N60" s="125">
        <f t="shared" si="40"/>
        <v>20</v>
      </c>
      <c r="O60" s="119">
        <f>O12+O36</f>
        <v>1</v>
      </c>
      <c r="P60" s="156">
        <f>M61/(M61+M60)</f>
        <v>0</v>
      </c>
      <c r="Q60" s="148">
        <f t="shared" ref="Q60" si="41">(8*(E60:E61)+7*(F60:F61)+6*(G60:G61)+5*(H60:H61)+4*(I60:I61)+3*(J60:J61)+(K60:K61))/(M60:M61)</f>
        <v>4</v>
      </c>
      <c r="R60" s="148" t="str">
        <f t="shared" ref="R60" si="42">IF(Q60&gt;S60, "&gt;", (IF(Q60=S60, "=", "&lt;")))</f>
        <v>&gt;</v>
      </c>
      <c r="S60" s="148"/>
    </row>
    <row r="61" spans="2:19" ht="15" thickBot="1" x14ac:dyDescent="0.4">
      <c r="B61" s="130"/>
      <c r="C61" s="124"/>
      <c r="D61" s="58" t="s">
        <v>504</v>
      </c>
      <c r="E61" s="55">
        <f t="shared" ref="E61:M61" si="43">E13+E37</f>
        <v>0</v>
      </c>
      <c r="F61" s="55">
        <f t="shared" si="43"/>
        <v>0</v>
      </c>
      <c r="G61" s="55">
        <f t="shared" si="43"/>
        <v>0</v>
      </c>
      <c r="H61" s="55">
        <f t="shared" si="43"/>
        <v>0</v>
      </c>
      <c r="I61" s="55">
        <f t="shared" si="43"/>
        <v>0</v>
      </c>
      <c r="J61" s="55">
        <f t="shared" si="43"/>
        <v>0</v>
      </c>
      <c r="K61" s="55">
        <f t="shared" si="43"/>
        <v>0</v>
      </c>
      <c r="L61" s="55">
        <f t="shared" si="43"/>
        <v>0</v>
      </c>
      <c r="M61" s="59">
        <f t="shared" si="43"/>
        <v>0</v>
      </c>
      <c r="N61" s="126"/>
      <c r="O61" s="120"/>
      <c r="P61" s="157"/>
      <c r="Q61" s="149"/>
      <c r="R61" s="149"/>
      <c r="S61" s="149"/>
    </row>
    <row r="62" spans="2:19" x14ac:dyDescent="0.35">
      <c r="B62" s="132" t="s">
        <v>28</v>
      </c>
      <c r="C62" s="123">
        <f>C14+C38</f>
        <v>40</v>
      </c>
      <c r="D62" s="60" t="s">
        <v>503</v>
      </c>
      <c r="E62" s="54">
        <f t="shared" ref="E62:N62" si="44">E14+E38</f>
        <v>0</v>
      </c>
      <c r="F62" s="54">
        <f t="shared" si="44"/>
        <v>0</v>
      </c>
      <c r="G62" s="54">
        <f t="shared" si="44"/>
        <v>7</v>
      </c>
      <c r="H62" s="54">
        <f t="shared" si="44"/>
        <v>6</v>
      </c>
      <c r="I62" s="54">
        <f t="shared" si="44"/>
        <v>8</v>
      </c>
      <c r="J62" s="54">
        <f t="shared" si="44"/>
        <v>10</v>
      </c>
      <c r="K62" s="54">
        <f t="shared" si="44"/>
        <v>5</v>
      </c>
      <c r="L62" s="54">
        <f t="shared" si="44"/>
        <v>0</v>
      </c>
      <c r="M62" s="61">
        <f t="shared" si="44"/>
        <v>36</v>
      </c>
      <c r="N62" s="125">
        <f t="shared" si="44"/>
        <v>37</v>
      </c>
      <c r="O62" s="119">
        <f>O14+O38</f>
        <v>2</v>
      </c>
      <c r="P62" s="156">
        <f>M63/(M63+M62)</f>
        <v>2.7027027027027029E-2</v>
      </c>
      <c r="Q62" s="148">
        <f t="shared" ref="Q62" si="45">(8*(E62:E63)+7*(F62:F63)+6*(G62:G63)+5*(H62:H63)+4*(I62:I63)+3*(J62:J63)+(K62:K63))/(M62:M63)</f>
        <v>3.8611111111111112</v>
      </c>
      <c r="R62" s="148" t="str">
        <f t="shared" ref="R62" si="46">IF(Q62&gt;S62, "&gt;", (IF(Q62=S62, "=", "&lt;")))</f>
        <v>&lt;</v>
      </c>
      <c r="S62" s="148">
        <v>4</v>
      </c>
    </row>
    <row r="63" spans="2:19" ht="15" thickBot="1" x14ac:dyDescent="0.4">
      <c r="B63" s="130"/>
      <c r="C63" s="124"/>
      <c r="D63" s="58" t="s">
        <v>504</v>
      </c>
      <c r="E63" s="55">
        <f t="shared" ref="E63:M63" si="47">E15+E39</f>
        <v>0</v>
      </c>
      <c r="F63" s="55">
        <f t="shared" si="47"/>
        <v>0</v>
      </c>
      <c r="G63" s="55">
        <f t="shared" si="47"/>
        <v>0</v>
      </c>
      <c r="H63" s="55">
        <f t="shared" si="47"/>
        <v>0</v>
      </c>
      <c r="I63" s="55">
        <f t="shared" si="47"/>
        <v>0</v>
      </c>
      <c r="J63" s="55">
        <f t="shared" si="47"/>
        <v>1</v>
      </c>
      <c r="K63" s="55">
        <f t="shared" si="47"/>
        <v>0</v>
      </c>
      <c r="L63" s="55">
        <f t="shared" si="47"/>
        <v>0</v>
      </c>
      <c r="M63" s="59">
        <f t="shared" si="47"/>
        <v>1</v>
      </c>
      <c r="N63" s="126"/>
      <c r="O63" s="120"/>
      <c r="P63" s="157"/>
      <c r="Q63" s="149"/>
      <c r="R63" s="149"/>
      <c r="S63" s="149"/>
    </row>
    <row r="64" spans="2:19" x14ac:dyDescent="0.35">
      <c r="B64" s="132" t="s">
        <v>29</v>
      </c>
      <c r="C64" s="123">
        <f>C16+C40</f>
        <v>42</v>
      </c>
      <c r="D64" s="60" t="s">
        <v>503</v>
      </c>
      <c r="E64" s="54">
        <f t="shared" ref="E64:N64" si="48">E16+E40</f>
        <v>0</v>
      </c>
      <c r="F64" s="54">
        <f t="shared" si="48"/>
        <v>2</v>
      </c>
      <c r="G64" s="54">
        <f t="shared" si="48"/>
        <v>2</v>
      </c>
      <c r="H64" s="54">
        <f t="shared" si="48"/>
        <v>10</v>
      </c>
      <c r="I64" s="54">
        <f t="shared" si="48"/>
        <v>1</v>
      </c>
      <c r="J64" s="54">
        <f t="shared" si="48"/>
        <v>9</v>
      </c>
      <c r="K64" s="54">
        <f t="shared" si="48"/>
        <v>6</v>
      </c>
      <c r="L64" s="54">
        <f t="shared" si="48"/>
        <v>0</v>
      </c>
      <c r="M64" s="61">
        <f t="shared" si="48"/>
        <v>30</v>
      </c>
      <c r="N64" s="125">
        <f t="shared" si="48"/>
        <v>38</v>
      </c>
      <c r="O64" s="119">
        <f>O16+O40</f>
        <v>4</v>
      </c>
      <c r="P64" s="156">
        <f>M65/(M65+M64)</f>
        <v>0.21052631578947367</v>
      </c>
      <c r="Q64" s="148">
        <f t="shared" ref="Q64" si="49">(8*(E64:E65)+7*(F64:F65)+6*(G64:G65)+5*(H64:H65)+4*(I64:I65)+3*(J64:J65)+(K64:K65))/(M64:M65)</f>
        <v>3.7666666666666666</v>
      </c>
      <c r="R64" s="148" t="str">
        <f t="shared" ref="R64" si="50">IF(Q64&gt;S64, "&gt;", (IF(Q64=S64, "=", "&lt;")))</f>
        <v>&gt;</v>
      </c>
      <c r="S64" s="148">
        <v>3</v>
      </c>
    </row>
    <row r="65" spans="2:19" ht="15" thickBot="1" x14ac:dyDescent="0.4">
      <c r="B65" s="130"/>
      <c r="C65" s="124"/>
      <c r="D65" s="58" t="s">
        <v>504</v>
      </c>
      <c r="E65" s="55">
        <f t="shared" ref="E65:M65" si="51">E17+E41</f>
        <v>0</v>
      </c>
      <c r="F65" s="55">
        <f t="shared" si="51"/>
        <v>1</v>
      </c>
      <c r="G65" s="55">
        <f t="shared" si="51"/>
        <v>1</v>
      </c>
      <c r="H65" s="55">
        <f t="shared" si="51"/>
        <v>3</v>
      </c>
      <c r="I65" s="55">
        <f t="shared" si="51"/>
        <v>2</v>
      </c>
      <c r="J65" s="55">
        <f t="shared" si="51"/>
        <v>0</v>
      </c>
      <c r="K65" s="55">
        <f t="shared" si="51"/>
        <v>1</v>
      </c>
      <c r="L65" s="55">
        <f t="shared" si="51"/>
        <v>0</v>
      </c>
      <c r="M65" s="59">
        <f t="shared" si="51"/>
        <v>8</v>
      </c>
      <c r="N65" s="126"/>
      <c r="O65" s="120"/>
      <c r="P65" s="157"/>
      <c r="Q65" s="149"/>
      <c r="R65" s="149"/>
      <c r="S65" s="149"/>
    </row>
    <row r="66" spans="2:19" x14ac:dyDescent="0.35">
      <c r="B66" s="132" t="s">
        <v>30</v>
      </c>
      <c r="C66" s="123">
        <f>C18+C42</f>
        <v>37</v>
      </c>
      <c r="D66" s="60" t="s">
        <v>503</v>
      </c>
      <c r="E66" s="54">
        <f t="shared" ref="E66:N66" si="52">E18+E42</f>
        <v>1</v>
      </c>
      <c r="F66" s="54">
        <f t="shared" si="52"/>
        <v>3</v>
      </c>
      <c r="G66" s="54">
        <f t="shared" si="52"/>
        <v>7</v>
      </c>
      <c r="H66" s="54">
        <f t="shared" si="52"/>
        <v>6</v>
      </c>
      <c r="I66" s="54">
        <f t="shared" si="52"/>
        <v>7</v>
      </c>
      <c r="J66" s="54">
        <f t="shared" si="52"/>
        <v>5</v>
      </c>
      <c r="K66" s="54">
        <f t="shared" si="52"/>
        <v>1</v>
      </c>
      <c r="L66" s="54">
        <f t="shared" si="52"/>
        <v>0</v>
      </c>
      <c r="M66" s="61">
        <f t="shared" si="52"/>
        <v>30</v>
      </c>
      <c r="N66" s="125">
        <f t="shared" si="52"/>
        <v>36</v>
      </c>
      <c r="O66" s="119">
        <f>O18+O42</f>
        <v>0</v>
      </c>
      <c r="P66" s="156">
        <f>M67/(M67+M66)</f>
        <v>0.16666666666666666</v>
      </c>
      <c r="Q66" s="148">
        <f t="shared" ref="Q66" si="53">(8*(E66:E67)+7*(F66:F67)+6*(G66:G67)+5*(H66:H67)+4*(I66:I67)+3*(J66:J67)+(K66:K67))/(M66:M67)</f>
        <v>4.833333333333333</v>
      </c>
      <c r="R66" s="148" t="str">
        <f t="shared" ref="R66" si="54">IF(Q66&gt;S66, "&gt;", (IF(Q66=S66, "=", "&lt;")))</f>
        <v>&gt;</v>
      </c>
      <c r="S66" s="148">
        <v>3.6</v>
      </c>
    </row>
    <row r="67" spans="2:19" ht="15" thickBot="1" x14ac:dyDescent="0.4">
      <c r="B67" s="130"/>
      <c r="C67" s="124"/>
      <c r="D67" s="58" t="s">
        <v>504</v>
      </c>
      <c r="E67" s="55">
        <f t="shared" ref="E67:M67" si="55">E19+E43</f>
        <v>0</v>
      </c>
      <c r="F67" s="55">
        <f t="shared" si="55"/>
        <v>0</v>
      </c>
      <c r="G67" s="55">
        <f t="shared" si="55"/>
        <v>2</v>
      </c>
      <c r="H67" s="55">
        <f t="shared" si="55"/>
        <v>0</v>
      </c>
      <c r="I67" s="55">
        <f t="shared" si="55"/>
        <v>1</v>
      </c>
      <c r="J67" s="55">
        <f t="shared" si="55"/>
        <v>2</v>
      </c>
      <c r="K67" s="55">
        <f t="shared" si="55"/>
        <v>1</v>
      </c>
      <c r="L67" s="55">
        <f t="shared" si="55"/>
        <v>0</v>
      </c>
      <c r="M67" s="59">
        <f t="shared" si="55"/>
        <v>6</v>
      </c>
      <c r="N67" s="126"/>
      <c r="O67" s="120"/>
      <c r="P67" s="157"/>
      <c r="Q67" s="149"/>
      <c r="R67" s="149"/>
      <c r="S67" s="149"/>
    </row>
    <row r="68" spans="2:19" x14ac:dyDescent="0.35">
      <c r="B68" s="146" t="s">
        <v>715</v>
      </c>
      <c r="C68" s="123">
        <f>C20+C44</f>
        <v>274</v>
      </c>
      <c r="D68" s="60" t="s">
        <v>503</v>
      </c>
      <c r="E68" s="56">
        <f t="shared" ref="E68:N68" si="56">E20+E44</f>
        <v>7</v>
      </c>
      <c r="F68" s="56">
        <f t="shared" si="56"/>
        <v>13</v>
      </c>
      <c r="G68" s="56">
        <f t="shared" si="56"/>
        <v>40</v>
      </c>
      <c r="H68" s="56">
        <f t="shared" si="56"/>
        <v>54</v>
      </c>
      <c r="I68" s="56">
        <f t="shared" si="56"/>
        <v>43</v>
      </c>
      <c r="J68" s="56">
        <f t="shared" si="56"/>
        <v>60</v>
      </c>
      <c r="K68" s="56">
        <f t="shared" si="56"/>
        <v>22</v>
      </c>
      <c r="L68" s="56">
        <f t="shared" si="56"/>
        <v>0</v>
      </c>
      <c r="M68" s="61">
        <f t="shared" si="56"/>
        <v>239</v>
      </c>
      <c r="N68" s="127">
        <f t="shared" si="56"/>
        <v>261</v>
      </c>
      <c r="O68" s="121">
        <f>O20+O44</f>
        <v>11</v>
      </c>
      <c r="P68" s="158">
        <f>M69/(M69+M68)</f>
        <v>8.4291187739463605E-2</v>
      </c>
      <c r="Q68" s="150">
        <f t="shared" ref="Q68" si="57">(8*(E68:E69)+7*(F68:F69)+6*(G68:G69)+5*(H68:H69)+4*(I68:I69)+3*(J68:J69)+(K68:K69))/(M68:M69)</f>
        <v>4.3138075313807533</v>
      </c>
      <c r="R68" s="150" t="str">
        <f t="shared" ref="R68" si="58">IF(Q68&gt;S68, "&gt;", (IF(Q68=S68, "=", "&lt;")))</f>
        <v>&gt;</v>
      </c>
      <c r="S68" s="150">
        <v>3.9</v>
      </c>
    </row>
    <row r="69" spans="2:19" ht="15" thickBot="1" x14ac:dyDescent="0.4">
      <c r="B69" s="147"/>
      <c r="C69" s="124"/>
      <c r="D69" s="58" t="s">
        <v>504</v>
      </c>
      <c r="E69" s="57">
        <f t="shared" ref="E69:M69" si="59">E21+E45</f>
        <v>0</v>
      </c>
      <c r="F69" s="57">
        <f t="shared" si="59"/>
        <v>1</v>
      </c>
      <c r="G69" s="57">
        <f t="shared" si="59"/>
        <v>7</v>
      </c>
      <c r="H69" s="57">
        <f t="shared" si="59"/>
        <v>3</v>
      </c>
      <c r="I69" s="57">
        <f t="shared" si="59"/>
        <v>5</v>
      </c>
      <c r="J69" s="57">
        <f t="shared" si="59"/>
        <v>3</v>
      </c>
      <c r="K69" s="57">
        <f t="shared" si="59"/>
        <v>3</v>
      </c>
      <c r="L69" s="57">
        <f t="shared" si="59"/>
        <v>0</v>
      </c>
      <c r="M69" s="59">
        <f t="shared" si="59"/>
        <v>22</v>
      </c>
      <c r="N69" s="128"/>
      <c r="O69" s="122"/>
      <c r="P69" s="159"/>
      <c r="Q69" s="151"/>
      <c r="R69" s="151"/>
      <c r="S69" s="151"/>
    </row>
    <row r="70" spans="2:19" x14ac:dyDescent="0.35">
      <c r="B70" s="117" t="s">
        <v>498</v>
      </c>
      <c r="C70" s="123">
        <f>C22+C46</f>
        <v>140</v>
      </c>
      <c r="D70" s="60" t="s">
        <v>503</v>
      </c>
      <c r="E70" s="54">
        <f t="shared" ref="E70:N70" si="60">E22+E46</f>
        <v>0</v>
      </c>
      <c r="F70" s="54">
        <f t="shared" si="60"/>
        <v>2</v>
      </c>
      <c r="G70" s="54">
        <f t="shared" si="60"/>
        <v>3</v>
      </c>
      <c r="H70" s="54">
        <f t="shared" si="60"/>
        <v>7</v>
      </c>
      <c r="I70" s="54">
        <f t="shared" si="60"/>
        <v>13</v>
      </c>
      <c r="J70" s="54">
        <f t="shared" si="60"/>
        <v>48</v>
      </c>
      <c r="K70" s="54">
        <f t="shared" si="60"/>
        <v>43</v>
      </c>
      <c r="L70" s="54">
        <f t="shared" si="60"/>
        <v>0</v>
      </c>
      <c r="M70" s="61">
        <f t="shared" si="60"/>
        <v>118</v>
      </c>
      <c r="N70" s="125">
        <f t="shared" si="60"/>
        <v>136</v>
      </c>
      <c r="O70" s="119">
        <f>O22+O46</f>
        <v>3</v>
      </c>
      <c r="P70" s="156">
        <f>M71/(M71+M70)</f>
        <v>0.15714285714285714</v>
      </c>
      <c r="Q70" s="148">
        <f t="shared" ref="Q70" si="61">(8*(E70:E71)+7*(F70:F71)+6*(G70:G71)+5*(H70:H71)+4*(I70:I71)+3*(J70:J71)+(K70:K71))/(M70:M71)</f>
        <v>2.593220338983051</v>
      </c>
      <c r="R70" s="152"/>
      <c r="S70" s="152"/>
    </row>
    <row r="71" spans="2:19" ht="15" thickBot="1" x14ac:dyDescent="0.4">
      <c r="B71" s="118"/>
      <c r="C71" s="124"/>
      <c r="D71" s="58" t="s">
        <v>504</v>
      </c>
      <c r="E71" s="55">
        <f t="shared" ref="E71:M71" si="62">E23+E47</f>
        <v>0</v>
      </c>
      <c r="F71" s="55">
        <f t="shared" si="62"/>
        <v>0</v>
      </c>
      <c r="G71" s="55">
        <f t="shared" si="62"/>
        <v>1</v>
      </c>
      <c r="H71" s="55">
        <f t="shared" si="62"/>
        <v>0</v>
      </c>
      <c r="I71" s="55">
        <f t="shared" si="62"/>
        <v>2</v>
      </c>
      <c r="J71" s="55">
        <f t="shared" si="62"/>
        <v>10</v>
      </c>
      <c r="K71" s="55">
        <f t="shared" si="62"/>
        <v>7</v>
      </c>
      <c r="L71" s="55">
        <f t="shared" si="62"/>
        <v>0</v>
      </c>
      <c r="M71" s="59">
        <f t="shared" si="62"/>
        <v>22</v>
      </c>
      <c r="N71" s="126"/>
      <c r="O71" s="120"/>
      <c r="P71" s="157"/>
      <c r="Q71" s="149"/>
      <c r="R71" s="153"/>
      <c r="S71" s="153"/>
    </row>
    <row r="72" spans="2:19" x14ac:dyDescent="0.35">
      <c r="B72" s="117" t="s">
        <v>499</v>
      </c>
      <c r="C72" s="123">
        <f>C24+C48</f>
        <v>49</v>
      </c>
      <c r="D72" s="60" t="s">
        <v>503</v>
      </c>
      <c r="E72" s="54">
        <f t="shared" ref="E72:N72" si="63">E24+E48</f>
        <v>7</v>
      </c>
      <c r="F72" s="54">
        <f t="shared" si="63"/>
        <v>5</v>
      </c>
      <c r="G72" s="54">
        <f t="shared" si="63"/>
        <v>13</v>
      </c>
      <c r="H72" s="54">
        <f t="shared" si="63"/>
        <v>12</v>
      </c>
      <c r="I72" s="54">
        <f t="shared" si="63"/>
        <v>5</v>
      </c>
      <c r="J72" s="54">
        <f t="shared" si="63"/>
        <v>0</v>
      </c>
      <c r="K72" s="54">
        <f t="shared" si="63"/>
        <v>0</v>
      </c>
      <c r="L72" s="54">
        <f t="shared" si="63"/>
        <v>0</v>
      </c>
      <c r="M72" s="61">
        <f t="shared" si="63"/>
        <v>42</v>
      </c>
      <c r="N72" s="125">
        <f t="shared" si="63"/>
        <v>49</v>
      </c>
      <c r="O72" s="119">
        <f>O24+O48</f>
        <v>0</v>
      </c>
      <c r="P72" s="156">
        <f>M73/(M73+M72)</f>
        <v>0.14285714285714285</v>
      </c>
      <c r="Q72" s="148">
        <f t="shared" ref="Q72" si="64">(8*(E72:E73)+7*(F72:F73)+6*(G72:G73)+5*(H72:H73)+4*(I72:I73)+3*(J72:J73)+(K72:K73))/(M72:M73)</f>
        <v>5.9285714285714288</v>
      </c>
      <c r="R72" s="152"/>
      <c r="S72" s="152"/>
    </row>
    <row r="73" spans="2:19" ht="15" thickBot="1" x14ac:dyDescent="0.4">
      <c r="B73" s="118"/>
      <c r="C73" s="124"/>
      <c r="D73" s="58" t="s">
        <v>504</v>
      </c>
      <c r="E73" s="55">
        <f t="shared" ref="E73:M73" si="65">E25+E49</f>
        <v>3</v>
      </c>
      <c r="F73" s="55">
        <f t="shared" si="65"/>
        <v>1</v>
      </c>
      <c r="G73" s="55">
        <f t="shared" si="65"/>
        <v>1</v>
      </c>
      <c r="H73" s="55">
        <f t="shared" si="65"/>
        <v>1</v>
      </c>
      <c r="I73" s="55">
        <f t="shared" si="65"/>
        <v>0</v>
      </c>
      <c r="J73" s="55">
        <f t="shared" si="65"/>
        <v>1</v>
      </c>
      <c r="K73" s="55">
        <f t="shared" si="65"/>
        <v>0</v>
      </c>
      <c r="L73" s="55">
        <f t="shared" si="65"/>
        <v>0</v>
      </c>
      <c r="M73" s="59">
        <f t="shared" si="65"/>
        <v>7</v>
      </c>
      <c r="N73" s="126"/>
      <c r="O73" s="120"/>
      <c r="P73" s="157"/>
      <c r="Q73" s="149"/>
      <c r="R73" s="153"/>
      <c r="S73" s="153"/>
    </row>
    <row r="75" spans="2:19" x14ac:dyDescent="0.35">
      <c r="N75">
        <f>SUM(N68:N74)</f>
        <v>446</v>
      </c>
    </row>
    <row r="96" spans="2:14" x14ac:dyDescent="0.3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2:14" x14ac:dyDescent="0.3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2:14" x14ac:dyDescent="0.3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2:14" x14ac:dyDescent="0.3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2:14" x14ac:dyDescent="0.3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2:14" x14ac:dyDescent="0.3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2:14" x14ac:dyDescent="0.3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2:14" x14ac:dyDescent="0.3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2:14" x14ac:dyDescent="0.3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2:14" x14ac:dyDescent="0.3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2:14" x14ac:dyDescent="0.3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2:14" x14ac:dyDescent="0.3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2:14" x14ac:dyDescent="0.3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2:14" x14ac:dyDescent="0.3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2:14" x14ac:dyDescent="0.3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2:14" x14ac:dyDescent="0.3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2:14" x14ac:dyDescent="0.3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2:14" x14ac:dyDescent="0.3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2:14" x14ac:dyDescent="0.3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2:14" x14ac:dyDescent="0.3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2:14" x14ac:dyDescent="0.3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2:14" x14ac:dyDescent="0.3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2:14" x14ac:dyDescent="0.3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2:14" x14ac:dyDescent="0.3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2:14" x14ac:dyDescent="0.3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2:14" x14ac:dyDescent="0.3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2:14" x14ac:dyDescent="0.3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2:14" x14ac:dyDescent="0.3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2:14" x14ac:dyDescent="0.3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2:14" x14ac:dyDescent="0.3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2:14" x14ac:dyDescent="0.3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2:14" x14ac:dyDescent="0.3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2:14" x14ac:dyDescent="0.3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2:14" x14ac:dyDescent="0.3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2:14" x14ac:dyDescent="0.3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2:14" x14ac:dyDescent="0.3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2:14" x14ac:dyDescent="0.3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2:14" x14ac:dyDescent="0.3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2:14" x14ac:dyDescent="0.3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</sheetData>
  <mergeCells count="264">
    <mergeCell ref="S60:S61"/>
    <mergeCell ref="S62:S63"/>
    <mergeCell ref="S64:S65"/>
    <mergeCell ref="S66:S67"/>
    <mergeCell ref="S68:S69"/>
    <mergeCell ref="S70:S71"/>
    <mergeCell ref="S72:S73"/>
    <mergeCell ref="S40:S41"/>
    <mergeCell ref="S42:S43"/>
    <mergeCell ref="S44:S45"/>
    <mergeCell ref="S46:S47"/>
    <mergeCell ref="S48:S49"/>
    <mergeCell ref="S52:S53"/>
    <mergeCell ref="S54:S55"/>
    <mergeCell ref="S56:S57"/>
    <mergeCell ref="S58:S59"/>
    <mergeCell ref="Q62:Q63"/>
    <mergeCell ref="Q64:Q65"/>
    <mergeCell ref="Q66:Q67"/>
    <mergeCell ref="Q68:Q69"/>
    <mergeCell ref="Q70:Q71"/>
    <mergeCell ref="Q72:Q73"/>
    <mergeCell ref="S4:S5"/>
    <mergeCell ref="S6:S7"/>
    <mergeCell ref="S8:S9"/>
    <mergeCell ref="S10:S11"/>
    <mergeCell ref="S12:S13"/>
    <mergeCell ref="S14:S15"/>
    <mergeCell ref="S16:S17"/>
    <mergeCell ref="S18:S19"/>
    <mergeCell ref="S20:S21"/>
    <mergeCell ref="S22:S23"/>
    <mergeCell ref="S24:S25"/>
    <mergeCell ref="S28:S29"/>
    <mergeCell ref="S30:S31"/>
    <mergeCell ref="S32:S33"/>
    <mergeCell ref="S34:S35"/>
    <mergeCell ref="S36:S37"/>
    <mergeCell ref="S38:S39"/>
    <mergeCell ref="Q42:Q43"/>
    <mergeCell ref="Q44:Q45"/>
    <mergeCell ref="Q46:Q47"/>
    <mergeCell ref="Q48:Q49"/>
    <mergeCell ref="Q52:Q53"/>
    <mergeCell ref="Q54:Q55"/>
    <mergeCell ref="Q56:Q57"/>
    <mergeCell ref="Q58:Q59"/>
    <mergeCell ref="Q60:Q61"/>
    <mergeCell ref="Q22:Q23"/>
    <mergeCell ref="Q24:Q25"/>
    <mergeCell ref="Q28:Q29"/>
    <mergeCell ref="Q30:Q31"/>
    <mergeCell ref="Q32:Q33"/>
    <mergeCell ref="Q34:Q35"/>
    <mergeCell ref="Q36:Q37"/>
    <mergeCell ref="Q38:Q39"/>
    <mergeCell ref="Q40:Q41"/>
    <mergeCell ref="Q4:Q5"/>
    <mergeCell ref="Q6:Q7"/>
    <mergeCell ref="Q8:Q9"/>
    <mergeCell ref="Q10:Q11"/>
    <mergeCell ref="Q12:Q13"/>
    <mergeCell ref="Q14:Q15"/>
    <mergeCell ref="Q16:Q17"/>
    <mergeCell ref="Q18:Q19"/>
    <mergeCell ref="Q20:Q21"/>
    <mergeCell ref="B4:C4"/>
    <mergeCell ref="E4:L4"/>
    <mergeCell ref="M4:N5"/>
    <mergeCell ref="O4:O5"/>
    <mergeCell ref="B6:B7"/>
    <mergeCell ref="C6:C7"/>
    <mergeCell ref="N6:N7"/>
    <mergeCell ref="O6:O7"/>
    <mergeCell ref="B12:B13"/>
    <mergeCell ref="C12:C13"/>
    <mergeCell ref="N12:N13"/>
    <mergeCell ref="O12:O13"/>
    <mergeCell ref="B14:B15"/>
    <mergeCell ref="C14:C15"/>
    <mergeCell ref="N14:N15"/>
    <mergeCell ref="O14:O15"/>
    <mergeCell ref="B8:B9"/>
    <mergeCell ref="C8:C9"/>
    <mergeCell ref="N8:N9"/>
    <mergeCell ref="O8:O9"/>
    <mergeCell ref="B10:B11"/>
    <mergeCell ref="C10:C11"/>
    <mergeCell ref="N10:N11"/>
    <mergeCell ref="O10:O11"/>
    <mergeCell ref="B28:C28"/>
    <mergeCell ref="E28:L28"/>
    <mergeCell ref="M28:N29"/>
    <mergeCell ref="O28:O29"/>
    <mergeCell ref="P16:P17"/>
    <mergeCell ref="B24:B25"/>
    <mergeCell ref="C24:C25"/>
    <mergeCell ref="N24:N25"/>
    <mergeCell ref="O24:O25"/>
    <mergeCell ref="B20:B21"/>
    <mergeCell ref="C20:C21"/>
    <mergeCell ref="N20:N21"/>
    <mergeCell ref="O20:O21"/>
    <mergeCell ref="B22:B23"/>
    <mergeCell ref="C22:C23"/>
    <mergeCell ref="N22:N23"/>
    <mergeCell ref="O22:O23"/>
    <mergeCell ref="B16:B17"/>
    <mergeCell ref="C16:C17"/>
    <mergeCell ref="N16:N17"/>
    <mergeCell ref="O16:O17"/>
    <mergeCell ref="B18:B19"/>
    <mergeCell ref="C18:C19"/>
    <mergeCell ref="N18:N19"/>
    <mergeCell ref="B34:B35"/>
    <mergeCell ref="C34:C35"/>
    <mergeCell ref="N34:N35"/>
    <mergeCell ref="O34:O35"/>
    <mergeCell ref="B36:B37"/>
    <mergeCell ref="C36:C37"/>
    <mergeCell ref="N36:N37"/>
    <mergeCell ref="O36:O37"/>
    <mergeCell ref="B30:B31"/>
    <mergeCell ref="C30:C31"/>
    <mergeCell ref="N30:N31"/>
    <mergeCell ref="O30:O31"/>
    <mergeCell ref="B32:B33"/>
    <mergeCell ref="C32:C33"/>
    <mergeCell ref="N32:N33"/>
    <mergeCell ref="O32:O33"/>
    <mergeCell ref="B42:B43"/>
    <mergeCell ref="C42:C43"/>
    <mergeCell ref="N42:N43"/>
    <mergeCell ref="O42:O43"/>
    <mergeCell ref="B44:B45"/>
    <mergeCell ref="C44:C45"/>
    <mergeCell ref="N44:N45"/>
    <mergeCell ref="O44:O45"/>
    <mergeCell ref="B38:B39"/>
    <mergeCell ref="C38:C39"/>
    <mergeCell ref="N38:N39"/>
    <mergeCell ref="O38:O39"/>
    <mergeCell ref="B40:B41"/>
    <mergeCell ref="C40:C41"/>
    <mergeCell ref="N40:N41"/>
    <mergeCell ref="O40:O41"/>
    <mergeCell ref="B52:C52"/>
    <mergeCell ref="E52:L52"/>
    <mergeCell ref="M52:N53"/>
    <mergeCell ref="O52:O53"/>
    <mergeCell ref="B54:B55"/>
    <mergeCell ref="B56:B57"/>
    <mergeCell ref="B46:B47"/>
    <mergeCell ref="C46:C47"/>
    <mergeCell ref="N46:N47"/>
    <mergeCell ref="O46:O47"/>
    <mergeCell ref="B48:B49"/>
    <mergeCell ref="C48:C49"/>
    <mergeCell ref="N48:N49"/>
    <mergeCell ref="O48:O49"/>
    <mergeCell ref="B70:B71"/>
    <mergeCell ref="B72:B73"/>
    <mergeCell ref="C54:C55"/>
    <mergeCell ref="C56:C57"/>
    <mergeCell ref="C58:C59"/>
    <mergeCell ref="C60:C61"/>
    <mergeCell ref="C62:C63"/>
    <mergeCell ref="C64:C65"/>
    <mergeCell ref="C66:C67"/>
    <mergeCell ref="C68:C69"/>
    <mergeCell ref="B58:B59"/>
    <mergeCell ref="B60:B61"/>
    <mergeCell ref="B62:B63"/>
    <mergeCell ref="B64:B65"/>
    <mergeCell ref="B66:B67"/>
    <mergeCell ref="B68:B69"/>
    <mergeCell ref="N72:N73"/>
    <mergeCell ref="O72:O73"/>
    <mergeCell ref="N62:N63"/>
    <mergeCell ref="O62:O63"/>
    <mergeCell ref="N64:N65"/>
    <mergeCell ref="O64:O65"/>
    <mergeCell ref="N66:N67"/>
    <mergeCell ref="O66:O67"/>
    <mergeCell ref="C70:C71"/>
    <mergeCell ref="C72:C73"/>
    <mergeCell ref="P4:P5"/>
    <mergeCell ref="P6:P7"/>
    <mergeCell ref="P8:P9"/>
    <mergeCell ref="P10:P11"/>
    <mergeCell ref="P12:P13"/>
    <mergeCell ref="P14:P15"/>
    <mergeCell ref="N68:N69"/>
    <mergeCell ref="O68:O69"/>
    <mergeCell ref="N70:N71"/>
    <mergeCell ref="O70:O71"/>
    <mergeCell ref="N54:N55"/>
    <mergeCell ref="O54:O55"/>
    <mergeCell ref="N56:N57"/>
    <mergeCell ref="O56:O57"/>
    <mergeCell ref="N58:N59"/>
    <mergeCell ref="O58:O59"/>
    <mergeCell ref="N60:N61"/>
    <mergeCell ref="O60:O61"/>
    <mergeCell ref="O18:O19"/>
    <mergeCell ref="P32:P33"/>
    <mergeCell ref="P34:P35"/>
    <mergeCell ref="P36:P37"/>
    <mergeCell ref="P38:P39"/>
    <mergeCell ref="P40:P41"/>
    <mergeCell ref="P42:P43"/>
    <mergeCell ref="P18:P19"/>
    <mergeCell ref="P20:P21"/>
    <mergeCell ref="P22:P23"/>
    <mergeCell ref="P24:P25"/>
    <mergeCell ref="P28:P29"/>
    <mergeCell ref="P30:P31"/>
    <mergeCell ref="P70:P71"/>
    <mergeCell ref="P72:P73"/>
    <mergeCell ref="P58:P59"/>
    <mergeCell ref="P60:P61"/>
    <mergeCell ref="P62:P63"/>
    <mergeCell ref="P64:P65"/>
    <mergeCell ref="P66:P67"/>
    <mergeCell ref="P68:P69"/>
    <mergeCell ref="P44:P45"/>
    <mergeCell ref="P46:P47"/>
    <mergeCell ref="P48:P49"/>
    <mergeCell ref="P52:P53"/>
    <mergeCell ref="P54:P55"/>
    <mergeCell ref="P56:P57"/>
    <mergeCell ref="R24:R25"/>
    <mergeCell ref="R4:R5"/>
    <mergeCell ref="R28:R29"/>
    <mergeCell ref="R30:R31"/>
    <mergeCell ref="R32:R33"/>
    <mergeCell ref="R34:R35"/>
    <mergeCell ref="R36:R37"/>
    <mergeCell ref="R38:R39"/>
    <mergeCell ref="R40:R41"/>
    <mergeCell ref="R6:R7"/>
    <mergeCell ref="R8:R9"/>
    <mergeCell ref="R10:R11"/>
    <mergeCell ref="R12:R13"/>
    <mergeCell ref="R14:R15"/>
    <mergeCell ref="R16:R17"/>
    <mergeCell ref="R18:R19"/>
    <mergeCell ref="R20:R21"/>
    <mergeCell ref="R22:R23"/>
    <mergeCell ref="R62:R63"/>
    <mergeCell ref="R64:R65"/>
    <mergeCell ref="R66:R67"/>
    <mergeCell ref="R68:R69"/>
    <mergeCell ref="R70:R71"/>
    <mergeCell ref="R72:R73"/>
    <mergeCell ref="R42:R43"/>
    <mergeCell ref="R44:R45"/>
    <mergeCell ref="R46:R47"/>
    <mergeCell ref="R48:R49"/>
    <mergeCell ref="R52:R53"/>
    <mergeCell ref="R54:R55"/>
    <mergeCell ref="R56:R57"/>
    <mergeCell ref="R58:R59"/>
    <mergeCell ref="R60:R61"/>
  </mergeCells>
  <conditionalFormatting sqref="E6:L6">
    <cfRule type="colorScale" priority="29">
      <colorScale>
        <cfvo type="min"/>
        <cfvo type="max"/>
        <color theme="4" tint="0.79998168889431442"/>
        <color theme="8" tint="0.39997558519241921"/>
      </colorScale>
    </cfRule>
  </conditionalFormatting>
  <conditionalFormatting sqref="E8:L8 E10:L10 E12:L12 E14:L14 E16:L16 E18:L18 E20:L20 E22:L22 E24:L24">
    <cfRule type="colorScale" priority="28">
      <colorScale>
        <cfvo type="min"/>
        <cfvo type="max"/>
        <color theme="4" tint="0.79998168889431442"/>
        <color theme="8" tint="0.39997558519241921"/>
      </colorScale>
    </cfRule>
  </conditionalFormatting>
  <conditionalFormatting sqref="E7:L7 E9:L9 E11:L11 E13:L13 E15:L15 E17:L17 E19:L19 E21:L21 E23:L23 E25:L25">
    <cfRule type="colorScale" priority="27">
      <colorScale>
        <cfvo type="min"/>
        <cfvo type="max"/>
        <color rgb="FFFEE2E3"/>
        <color rgb="FFF98B8E"/>
      </colorScale>
    </cfRule>
  </conditionalFormatting>
  <conditionalFormatting sqref="E30:L30">
    <cfRule type="colorScale" priority="26">
      <colorScale>
        <cfvo type="min"/>
        <cfvo type="max"/>
        <color theme="4" tint="0.79998168889431442"/>
        <color theme="8" tint="0.39997558519241921"/>
      </colorScale>
    </cfRule>
  </conditionalFormatting>
  <conditionalFormatting sqref="E32:L32 E34:L34 E36:L36 E38:L38 E40:L40 E42:L42 E44:L44 E46:L46 E48:L48">
    <cfRule type="colorScale" priority="25">
      <colorScale>
        <cfvo type="min"/>
        <cfvo type="max"/>
        <color theme="4" tint="0.79998168889431442"/>
        <color theme="8" tint="0.39997558519241921"/>
      </colorScale>
    </cfRule>
  </conditionalFormatting>
  <conditionalFormatting sqref="E31:L31 E33:L33 E35:L35 E37:L37 E39:L39 E41:L41 E43:L43 E45:L45 E47:L47 E49:L49">
    <cfRule type="colorScale" priority="24">
      <colorScale>
        <cfvo type="min"/>
        <cfvo type="max"/>
        <color rgb="FFFEE2E3"/>
        <color rgb="FFF98B8E"/>
      </colorScale>
    </cfRule>
  </conditionalFormatting>
  <conditionalFormatting sqref="E54:L54">
    <cfRule type="colorScale" priority="17">
      <colorScale>
        <cfvo type="min"/>
        <cfvo type="max"/>
        <color theme="4" tint="0.79998168889431442"/>
        <color theme="8" tint="0.39997558519241921"/>
      </colorScale>
    </cfRule>
  </conditionalFormatting>
  <conditionalFormatting sqref="E56:L56 E58:L58 E60:L60 E62:L62 E64:L64 E66:L66 E68:L68 E70:L70 E72:L72">
    <cfRule type="colorScale" priority="16">
      <colorScale>
        <cfvo type="min"/>
        <cfvo type="max"/>
        <color theme="4" tint="0.79998168889431442"/>
        <color theme="8" tint="0.39997558519241921"/>
      </colorScale>
    </cfRule>
  </conditionalFormatting>
  <conditionalFormatting sqref="E55:L55 E57:L57 E59:L59 E61:L61 E63:L63 E65:L65 E67:L67 E69:L69 E71:L71 E73:L73">
    <cfRule type="colorScale" priority="15">
      <colorScale>
        <cfvo type="min"/>
        <cfvo type="max"/>
        <color rgb="FFFEE2E3"/>
        <color rgb="FFF98B8E"/>
      </colorScale>
    </cfRule>
  </conditionalFormatting>
  <conditionalFormatting sqref="Q6:Q19">
    <cfRule type="colorScale" priority="14">
      <colorScale>
        <cfvo type="min"/>
        <cfvo type="max"/>
        <color rgb="FFFCFCFF"/>
        <color rgb="FF63BE7B"/>
      </colorScale>
    </cfRule>
  </conditionalFormatting>
  <conditionalFormatting sqref="Q30:Q43">
    <cfRule type="colorScale" priority="13">
      <colorScale>
        <cfvo type="min"/>
        <cfvo type="max"/>
        <color rgb="FFFCFCFF"/>
        <color rgb="FF63BE7B"/>
      </colorScale>
    </cfRule>
  </conditionalFormatting>
  <conditionalFormatting sqref="Q54:Q67">
    <cfRule type="colorScale" priority="12">
      <colorScale>
        <cfvo type="min"/>
        <cfvo type="max"/>
        <color rgb="FFFCFCFF"/>
        <color rgb="FF63BE7B"/>
      </colorScale>
    </cfRule>
  </conditionalFormatting>
  <conditionalFormatting sqref="R6:R21">
    <cfRule type="containsText" dxfId="5" priority="5" operator="containsText" text="&gt;">
      <formula>NOT(ISERROR(SEARCH("&gt;",R6)))</formula>
    </cfRule>
    <cfRule type="containsText" dxfId="4" priority="6" operator="containsText" text="&lt;">
      <formula>NOT(ISERROR(SEARCH("&lt;",R6)))</formula>
    </cfRule>
  </conditionalFormatting>
  <conditionalFormatting sqref="R30:R45">
    <cfRule type="containsText" dxfId="3" priority="3" operator="containsText" text="&gt;">
      <formula>NOT(ISERROR(SEARCH("&gt;",R30)))</formula>
    </cfRule>
    <cfRule type="containsText" dxfId="2" priority="4" operator="containsText" text="&lt;">
      <formula>NOT(ISERROR(SEARCH("&lt;",R30)))</formula>
    </cfRule>
  </conditionalFormatting>
  <conditionalFormatting sqref="R54:R69">
    <cfRule type="containsText" dxfId="1" priority="1" operator="containsText" text="&gt;">
      <formula>NOT(ISERROR(SEARCH("&gt;",R54)))</formula>
    </cfRule>
    <cfRule type="containsText" dxfId="0" priority="2" operator="containsText" text="&lt;">
      <formula>NOT(ISERROR(SEARCH("&lt;",R54)))</formula>
    </cfRule>
  </conditionalFormatting>
  <pageMargins left="0.70866141732283472" right="0.70866141732283472" top="0.74803149606299213" bottom="0.74803149606299213" header="0.31496062992125984" footer="0.31496062992125984"/>
  <pageSetup paperSize="8" scale="3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2"/>
  <sheetViews>
    <sheetView tabSelected="1" topLeftCell="A59" zoomScale="90" zoomScaleNormal="90" workbookViewId="0">
      <selection activeCell="B79" sqref="B79"/>
    </sheetView>
  </sheetViews>
  <sheetFormatPr baseColWidth="10" defaultRowHeight="14.5" x14ac:dyDescent="0.35"/>
  <cols>
    <col min="5" max="5" width="18.81640625" bestFit="1" customWidth="1"/>
  </cols>
  <sheetData>
    <row r="1" spans="1:15" s="1" customFormat="1" ht="15" thickBot="1" x14ac:dyDescent="0.4"/>
    <row r="2" spans="1:15" x14ac:dyDescent="0.35">
      <c r="D2" s="192" t="s">
        <v>732</v>
      </c>
      <c r="E2" s="193"/>
      <c r="F2" s="193"/>
      <c r="G2" s="193"/>
      <c r="H2" s="194"/>
      <c r="I2" s="192" t="s">
        <v>733</v>
      </c>
      <c r="J2" s="193"/>
      <c r="K2" s="193"/>
      <c r="L2" s="193"/>
      <c r="M2" s="194"/>
    </row>
    <row r="3" spans="1:15" ht="15" thickBot="1" x14ac:dyDescent="0.4">
      <c r="A3" s="9" t="s">
        <v>493</v>
      </c>
      <c r="B3" s="9" t="s">
        <v>494</v>
      </c>
      <c r="C3" s="73" t="s">
        <v>500</v>
      </c>
      <c r="D3" s="79" t="s">
        <v>490</v>
      </c>
      <c r="E3" s="80" t="s">
        <v>492</v>
      </c>
      <c r="F3" s="80" t="s">
        <v>502</v>
      </c>
      <c r="G3" s="80" t="s">
        <v>496</v>
      </c>
      <c r="H3" s="81" t="s">
        <v>495</v>
      </c>
      <c r="I3" s="79" t="s">
        <v>490</v>
      </c>
      <c r="J3" s="80" t="s">
        <v>492</v>
      </c>
      <c r="K3" s="80" t="s">
        <v>502</v>
      </c>
      <c r="L3" s="80" t="s">
        <v>496</v>
      </c>
      <c r="M3" s="95" t="s">
        <v>495</v>
      </c>
      <c r="N3" s="9" t="s">
        <v>742</v>
      </c>
      <c r="O3" s="9" t="s">
        <v>747</v>
      </c>
    </row>
    <row r="4" spans="1:15" x14ac:dyDescent="0.35">
      <c r="A4" s="4" t="s">
        <v>124</v>
      </c>
      <c r="B4" s="4" t="s">
        <v>46</v>
      </c>
      <c r="C4" s="20" t="s">
        <v>684</v>
      </c>
      <c r="D4" s="53" t="s">
        <v>491</v>
      </c>
      <c r="E4" s="74" t="s">
        <v>436</v>
      </c>
      <c r="F4" s="75" t="s">
        <v>503</v>
      </c>
      <c r="G4" s="76" t="s">
        <v>497</v>
      </c>
      <c r="H4" s="77" t="s">
        <v>28</v>
      </c>
      <c r="I4" s="53" t="s">
        <v>682</v>
      </c>
      <c r="J4" s="74" t="s">
        <v>587</v>
      </c>
      <c r="K4" s="78" t="s">
        <v>503</v>
      </c>
      <c r="L4" s="78" t="s">
        <v>497</v>
      </c>
      <c r="M4" s="96" t="s">
        <v>16</v>
      </c>
      <c r="N4" s="10" t="str">
        <f>IF($E4=$J4, "identiques", "différents")</f>
        <v>différents</v>
      </c>
      <c r="O4" s="10" t="str">
        <f>IF($D4=$I4, "identiques", "différents")</f>
        <v>différents</v>
      </c>
    </row>
    <row r="5" spans="1:15" x14ac:dyDescent="0.35">
      <c r="A5" s="5" t="s">
        <v>215</v>
      </c>
      <c r="B5" s="5" t="s">
        <v>218</v>
      </c>
      <c r="C5" s="20" t="s">
        <v>684</v>
      </c>
      <c r="D5" s="10" t="s">
        <v>491</v>
      </c>
      <c r="E5" s="11" t="s">
        <v>448</v>
      </c>
      <c r="F5" s="5" t="s">
        <v>503</v>
      </c>
      <c r="G5" s="41" t="s">
        <v>497</v>
      </c>
      <c r="H5" s="3" t="s">
        <v>28</v>
      </c>
      <c r="I5" s="10" t="s">
        <v>491</v>
      </c>
      <c r="J5" s="11" t="s">
        <v>448</v>
      </c>
      <c r="K5" s="6" t="s">
        <v>503</v>
      </c>
      <c r="L5" s="44" t="s">
        <v>497</v>
      </c>
      <c r="M5" s="97" t="s">
        <v>29</v>
      </c>
      <c r="N5" s="10" t="str">
        <f t="shared" ref="N5:N68" si="0">IF($E5=$J5, "identiques", "différents")</f>
        <v>identiques</v>
      </c>
      <c r="O5" s="10" t="str">
        <f t="shared" ref="O5:O68" si="1">IF($D5=$I5, "identiques", "différents")</f>
        <v>identiques</v>
      </c>
    </row>
    <row r="6" spans="1:15" x14ac:dyDescent="0.35">
      <c r="A6" s="2" t="s">
        <v>209</v>
      </c>
      <c r="B6" s="2" t="s">
        <v>94</v>
      </c>
      <c r="C6" s="20" t="s">
        <v>688</v>
      </c>
      <c r="D6" s="10" t="s">
        <v>491</v>
      </c>
      <c r="E6" s="11" t="s">
        <v>447</v>
      </c>
      <c r="F6" s="2" t="s">
        <v>503</v>
      </c>
      <c r="G6" s="42" t="s">
        <v>497</v>
      </c>
      <c r="H6" s="3" t="s">
        <v>16</v>
      </c>
      <c r="I6" s="10" t="s">
        <v>682</v>
      </c>
      <c r="J6" s="11" t="s">
        <v>439</v>
      </c>
      <c r="K6" s="42" t="s">
        <v>503</v>
      </c>
      <c r="L6" s="42" t="s">
        <v>497</v>
      </c>
      <c r="M6" s="97" t="s">
        <v>27</v>
      </c>
      <c r="N6" s="10" t="str">
        <f t="shared" si="0"/>
        <v>différents</v>
      </c>
      <c r="O6" s="10" t="str">
        <f t="shared" si="1"/>
        <v>différents</v>
      </c>
    </row>
    <row r="7" spans="1:15" x14ac:dyDescent="0.35">
      <c r="A7" s="3" t="s">
        <v>2</v>
      </c>
      <c r="B7" s="3" t="s">
        <v>10</v>
      </c>
      <c r="C7" s="10" t="s">
        <v>683</v>
      </c>
      <c r="D7" s="10" t="s">
        <v>491</v>
      </c>
      <c r="E7" s="10" t="s">
        <v>413</v>
      </c>
      <c r="F7" s="3" t="s">
        <v>503</v>
      </c>
      <c r="G7" s="3" t="s">
        <v>498</v>
      </c>
      <c r="H7" s="3"/>
      <c r="I7" s="10" t="s">
        <v>682</v>
      </c>
      <c r="J7" s="11" t="s">
        <v>539</v>
      </c>
      <c r="K7" s="26" t="s">
        <v>503</v>
      </c>
      <c r="L7" s="3" t="s">
        <v>498</v>
      </c>
      <c r="M7" s="97"/>
      <c r="N7" s="10" t="str">
        <f t="shared" si="0"/>
        <v>différents</v>
      </c>
      <c r="O7" s="10" t="str">
        <f t="shared" si="1"/>
        <v>différents</v>
      </c>
    </row>
    <row r="8" spans="1:15" x14ac:dyDescent="0.35">
      <c r="A8" s="4" t="s">
        <v>547</v>
      </c>
      <c r="B8" s="4" t="s">
        <v>530</v>
      </c>
      <c r="C8" s="20" t="s">
        <v>690</v>
      </c>
      <c r="D8" s="10" t="s">
        <v>682</v>
      </c>
      <c r="E8" s="11" t="s">
        <v>422</v>
      </c>
      <c r="F8" s="43" t="s">
        <v>503</v>
      </c>
      <c r="G8" s="43" t="s">
        <v>497</v>
      </c>
      <c r="H8" s="3" t="s">
        <v>27</v>
      </c>
      <c r="I8" s="10" t="s">
        <v>682</v>
      </c>
      <c r="J8" s="11" t="s">
        <v>422</v>
      </c>
      <c r="K8" s="48" t="s">
        <v>503</v>
      </c>
      <c r="L8" s="48" t="s">
        <v>497</v>
      </c>
      <c r="M8" s="97" t="s">
        <v>30</v>
      </c>
      <c r="N8" s="10" t="str">
        <f t="shared" si="0"/>
        <v>identiques</v>
      </c>
      <c r="O8" s="10" t="str">
        <f t="shared" si="1"/>
        <v>identiques</v>
      </c>
    </row>
    <row r="9" spans="1:15" x14ac:dyDescent="0.35">
      <c r="A9" s="2" t="s">
        <v>671</v>
      </c>
      <c r="B9" s="2" t="s">
        <v>672</v>
      </c>
      <c r="C9" s="20" t="s">
        <v>690</v>
      </c>
      <c r="D9" s="10" t="s">
        <v>682</v>
      </c>
      <c r="E9" s="11" t="s">
        <v>376</v>
      </c>
      <c r="F9" s="42" t="s">
        <v>503</v>
      </c>
      <c r="G9" s="42" t="s">
        <v>497</v>
      </c>
      <c r="H9" s="3" t="s">
        <v>16</v>
      </c>
      <c r="I9" s="10" t="s">
        <v>682</v>
      </c>
      <c r="J9" s="11" t="s">
        <v>486</v>
      </c>
      <c r="K9" s="43" t="s">
        <v>503</v>
      </c>
      <c r="L9" s="43" t="s">
        <v>497</v>
      </c>
      <c r="M9" s="97" t="s">
        <v>28</v>
      </c>
      <c r="N9" s="10" t="str">
        <f t="shared" si="0"/>
        <v>différents</v>
      </c>
      <c r="O9" s="10" t="str">
        <f t="shared" si="1"/>
        <v>identiques</v>
      </c>
    </row>
    <row r="10" spans="1:15" x14ac:dyDescent="0.35">
      <c r="A10" s="2" t="s">
        <v>320</v>
      </c>
      <c r="B10" s="2" t="s">
        <v>156</v>
      </c>
      <c r="C10" s="20" t="s">
        <v>685</v>
      </c>
      <c r="D10" s="10" t="s">
        <v>491</v>
      </c>
      <c r="E10" s="11" t="s">
        <v>474</v>
      </c>
      <c r="F10" s="2" t="s">
        <v>503</v>
      </c>
      <c r="G10" s="42" t="s">
        <v>497</v>
      </c>
      <c r="H10" s="3" t="s">
        <v>27</v>
      </c>
      <c r="I10" s="10" t="s">
        <v>682</v>
      </c>
      <c r="J10" s="11" t="s">
        <v>531</v>
      </c>
      <c r="K10" s="26" t="s">
        <v>503</v>
      </c>
      <c r="L10" s="3" t="s">
        <v>498</v>
      </c>
      <c r="M10" s="97"/>
      <c r="N10" s="10" t="str">
        <f t="shared" si="0"/>
        <v>différents</v>
      </c>
      <c r="O10" s="10" t="str">
        <f t="shared" si="1"/>
        <v>différents</v>
      </c>
    </row>
    <row r="11" spans="1:15" x14ac:dyDescent="0.35">
      <c r="A11" s="2" t="s">
        <v>57</v>
      </c>
      <c r="B11" s="2" t="s">
        <v>404</v>
      </c>
      <c r="C11" s="20" t="s">
        <v>684</v>
      </c>
      <c r="D11" s="10" t="s">
        <v>491</v>
      </c>
      <c r="E11" s="11" t="s">
        <v>399</v>
      </c>
      <c r="F11" s="2" t="s">
        <v>503</v>
      </c>
      <c r="G11" s="42" t="s">
        <v>497</v>
      </c>
      <c r="H11" s="3" t="s">
        <v>27</v>
      </c>
      <c r="I11" s="10" t="s">
        <v>491</v>
      </c>
      <c r="J11" s="11" t="s">
        <v>399</v>
      </c>
      <c r="K11" s="5" t="s">
        <v>503</v>
      </c>
      <c r="L11" s="41" t="s">
        <v>497</v>
      </c>
      <c r="M11" s="97" t="s">
        <v>29</v>
      </c>
      <c r="N11" s="10" t="str">
        <f t="shared" si="0"/>
        <v>identiques</v>
      </c>
      <c r="O11" s="10" t="str">
        <f t="shared" si="1"/>
        <v>identiques</v>
      </c>
    </row>
    <row r="12" spans="1:15" x14ac:dyDescent="0.35">
      <c r="A12" s="2" t="s">
        <v>0</v>
      </c>
      <c r="B12" s="2" t="s">
        <v>7</v>
      </c>
      <c r="C12" s="10" t="s">
        <v>690</v>
      </c>
      <c r="D12" s="10" t="s">
        <v>491</v>
      </c>
      <c r="E12" s="10" t="s">
        <v>413</v>
      </c>
      <c r="F12" s="2" t="s">
        <v>503</v>
      </c>
      <c r="G12" s="2" t="s">
        <v>497</v>
      </c>
      <c r="H12" s="3" t="s">
        <v>16</v>
      </c>
      <c r="I12" s="10" t="s">
        <v>682</v>
      </c>
      <c r="J12" s="11" t="s">
        <v>539</v>
      </c>
      <c r="K12" s="42" t="s">
        <v>503</v>
      </c>
      <c r="L12" s="42" t="s">
        <v>497</v>
      </c>
      <c r="M12" s="97" t="s">
        <v>27</v>
      </c>
      <c r="N12" s="10" t="str">
        <f t="shared" si="0"/>
        <v>différents</v>
      </c>
      <c r="O12" s="10" t="str">
        <f t="shared" si="1"/>
        <v>différents</v>
      </c>
    </row>
    <row r="13" spans="1:15" x14ac:dyDescent="0.35">
      <c r="A13" s="4" t="s">
        <v>356</v>
      </c>
      <c r="B13" s="4" t="s">
        <v>107</v>
      </c>
      <c r="C13" s="20" t="s">
        <v>683</v>
      </c>
      <c r="D13" s="10" t="s">
        <v>491</v>
      </c>
      <c r="E13" s="11" t="s">
        <v>483</v>
      </c>
      <c r="F13" s="4" t="s">
        <v>503</v>
      </c>
      <c r="G13" s="43" t="s">
        <v>497</v>
      </c>
      <c r="H13" s="3" t="s">
        <v>28</v>
      </c>
      <c r="I13" s="10" t="s">
        <v>682</v>
      </c>
      <c r="J13" s="11" t="s">
        <v>483</v>
      </c>
      <c r="K13" s="26" t="s">
        <v>503</v>
      </c>
      <c r="L13" s="3" t="s">
        <v>498</v>
      </c>
      <c r="M13" s="97"/>
      <c r="N13" s="10" t="str">
        <f t="shared" si="0"/>
        <v>identiques</v>
      </c>
      <c r="O13" s="10" t="str">
        <f t="shared" si="1"/>
        <v>différents</v>
      </c>
    </row>
    <row r="14" spans="1:15" x14ac:dyDescent="0.35">
      <c r="A14" s="8" t="s">
        <v>6</v>
      </c>
      <c r="B14" s="8" t="s">
        <v>21</v>
      </c>
      <c r="C14" s="10" t="s">
        <v>687</v>
      </c>
      <c r="D14" s="10" t="s">
        <v>491</v>
      </c>
      <c r="E14" s="10" t="s">
        <v>413</v>
      </c>
      <c r="F14" s="8" t="s">
        <v>504</v>
      </c>
      <c r="G14" s="8" t="s">
        <v>499</v>
      </c>
      <c r="H14" s="8"/>
      <c r="I14" s="10" t="s">
        <v>682</v>
      </c>
      <c r="J14" s="11" t="s">
        <v>539</v>
      </c>
      <c r="K14" s="47" t="s">
        <v>504</v>
      </c>
      <c r="L14" s="8" t="s">
        <v>499</v>
      </c>
      <c r="M14" s="98"/>
      <c r="N14" s="10" t="str">
        <f t="shared" si="0"/>
        <v>différents</v>
      </c>
      <c r="O14" s="10" t="str">
        <f t="shared" si="1"/>
        <v>différents</v>
      </c>
    </row>
    <row r="15" spans="1:15" x14ac:dyDescent="0.35">
      <c r="A15" s="2" t="s">
        <v>262</v>
      </c>
      <c r="B15" s="2" t="s">
        <v>238</v>
      </c>
      <c r="C15" s="20" t="s">
        <v>690</v>
      </c>
      <c r="D15" s="10" t="s">
        <v>491</v>
      </c>
      <c r="E15" s="11" t="s">
        <v>459</v>
      </c>
      <c r="F15" s="2" t="s">
        <v>503</v>
      </c>
      <c r="G15" s="42" t="s">
        <v>497</v>
      </c>
      <c r="H15" s="3" t="s">
        <v>66</v>
      </c>
      <c r="I15" s="10" t="s">
        <v>491</v>
      </c>
      <c r="J15" s="11" t="s">
        <v>459</v>
      </c>
      <c r="K15" s="6" t="s">
        <v>503</v>
      </c>
      <c r="L15" s="44" t="s">
        <v>497</v>
      </c>
      <c r="M15" s="97" t="s">
        <v>30</v>
      </c>
      <c r="N15" s="10" t="str">
        <f t="shared" si="0"/>
        <v>identiques</v>
      </c>
      <c r="O15" s="10" t="str">
        <f t="shared" si="1"/>
        <v>identiques</v>
      </c>
    </row>
    <row r="16" spans="1:15" x14ac:dyDescent="0.35">
      <c r="A16" s="2" t="s">
        <v>644</v>
      </c>
      <c r="B16" s="2" t="s">
        <v>374</v>
      </c>
      <c r="C16" s="20" t="s">
        <v>684</v>
      </c>
      <c r="D16" s="10" t="s">
        <v>682</v>
      </c>
      <c r="E16" s="11" t="s">
        <v>466</v>
      </c>
      <c r="F16" s="42" t="s">
        <v>503</v>
      </c>
      <c r="G16" s="42" t="s">
        <v>497</v>
      </c>
      <c r="H16" s="3" t="s">
        <v>56</v>
      </c>
      <c r="I16" s="10" t="s">
        <v>682</v>
      </c>
      <c r="J16" s="11" t="s">
        <v>466</v>
      </c>
      <c r="K16" s="43" t="s">
        <v>503</v>
      </c>
      <c r="L16" s="43" t="s">
        <v>497</v>
      </c>
      <c r="M16" s="97" t="s">
        <v>16</v>
      </c>
      <c r="N16" s="10" t="str">
        <f t="shared" si="0"/>
        <v>identiques</v>
      </c>
      <c r="O16" s="10" t="str">
        <f t="shared" si="1"/>
        <v>identiques</v>
      </c>
    </row>
    <row r="17" spans="1:15" x14ac:dyDescent="0.35">
      <c r="A17" s="3" t="s">
        <v>389</v>
      </c>
      <c r="B17" s="3" t="s">
        <v>392</v>
      </c>
      <c r="C17" s="20" t="s">
        <v>683</v>
      </c>
      <c r="D17" s="10" t="s">
        <v>491</v>
      </c>
      <c r="E17" s="11" t="s">
        <v>486</v>
      </c>
      <c r="F17" s="3" t="s">
        <v>503</v>
      </c>
      <c r="G17" s="3" t="s">
        <v>498</v>
      </c>
      <c r="H17" s="3"/>
      <c r="I17" s="10" t="s">
        <v>682</v>
      </c>
      <c r="J17" s="11" t="s">
        <v>486</v>
      </c>
      <c r="K17" s="26" t="s">
        <v>503</v>
      </c>
      <c r="L17" s="3" t="s">
        <v>498</v>
      </c>
      <c r="M17" s="97"/>
      <c r="N17" s="10" t="str">
        <f t="shared" si="0"/>
        <v>identiques</v>
      </c>
      <c r="O17" s="10" t="str">
        <f t="shared" si="1"/>
        <v>différents</v>
      </c>
    </row>
    <row r="18" spans="1:15" x14ac:dyDescent="0.35">
      <c r="A18" s="3" t="s">
        <v>359</v>
      </c>
      <c r="B18" s="3" t="s">
        <v>361</v>
      </c>
      <c r="C18" s="20" t="s">
        <v>683</v>
      </c>
      <c r="D18" s="10" t="s">
        <v>491</v>
      </c>
      <c r="E18" s="11" t="s">
        <v>483</v>
      </c>
      <c r="F18" s="3" t="s">
        <v>503</v>
      </c>
      <c r="G18" s="3" t="s">
        <v>498</v>
      </c>
      <c r="H18" s="3"/>
      <c r="I18" s="10" t="s">
        <v>682</v>
      </c>
      <c r="J18" s="11" t="s">
        <v>483</v>
      </c>
      <c r="K18" s="44" t="s">
        <v>503</v>
      </c>
      <c r="L18" s="44" t="s">
        <v>497</v>
      </c>
      <c r="M18" s="97" t="s">
        <v>30</v>
      </c>
      <c r="N18" s="10" t="str">
        <f t="shared" si="0"/>
        <v>identiques</v>
      </c>
      <c r="O18" s="10" t="str">
        <f t="shared" si="1"/>
        <v>différents</v>
      </c>
    </row>
    <row r="19" spans="1:15" x14ac:dyDescent="0.35">
      <c r="A19" s="2" t="s">
        <v>220</v>
      </c>
      <c r="B19" s="2" t="s">
        <v>120</v>
      </c>
      <c r="C19" s="20" t="s">
        <v>683</v>
      </c>
      <c r="D19" s="10" t="s">
        <v>491</v>
      </c>
      <c r="E19" s="11" t="s">
        <v>449</v>
      </c>
      <c r="F19" s="2" t="s">
        <v>503</v>
      </c>
      <c r="G19" s="42" t="s">
        <v>497</v>
      </c>
      <c r="H19" s="3" t="s">
        <v>16</v>
      </c>
      <c r="I19" s="10" t="s">
        <v>682</v>
      </c>
      <c r="J19" s="11" t="s">
        <v>449</v>
      </c>
      <c r="K19" s="42" t="s">
        <v>503</v>
      </c>
      <c r="L19" s="42" t="s">
        <v>497</v>
      </c>
      <c r="M19" s="97" t="s">
        <v>16</v>
      </c>
      <c r="N19" s="10" t="str">
        <f t="shared" si="0"/>
        <v>identiques</v>
      </c>
      <c r="O19" s="10" t="str">
        <f t="shared" si="1"/>
        <v>différents</v>
      </c>
    </row>
    <row r="20" spans="1:15" x14ac:dyDescent="0.35">
      <c r="A20" s="3" t="s">
        <v>379</v>
      </c>
      <c r="B20" s="3" t="s">
        <v>159</v>
      </c>
      <c r="C20" s="20" t="s">
        <v>685</v>
      </c>
      <c r="D20" s="10" t="s">
        <v>491</v>
      </c>
      <c r="E20" s="11" t="s">
        <v>376</v>
      </c>
      <c r="F20" s="3" t="s">
        <v>503</v>
      </c>
      <c r="G20" s="3" t="s">
        <v>499</v>
      </c>
      <c r="H20" s="3"/>
      <c r="I20" s="10" t="s">
        <v>682</v>
      </c>
      <c r="J20" s="11" t="s">
        <v>376</v>
      </c>
      <c r="K20" s="26" t="s">
        <v>503</v>
      </c>
      <c r="L20" s="3" t="s">
        <v>499</v>
      </c>
      <c r="M20" s="97"/>
      <c r="N20" s="10" t="str">
        <f t="shared" si="0"/>
        <v>identiques</v>
      </c>
      <c r="O20" s="10" t="str">
        <f t="shared" si="1"/>
        <v>différents</v>
      </c>
    </row>
    <row r="21" spans="1:15" x14ac:dyDescent="0.35">
      <c r="A21" s="2" t="s">
        <v>3</v>
      </c>
      <c r="B21" s="2" t="s">
        <v>8</v>
      </c>
      <c r="C21" s="10" t="s">
        <v>690</v>
      </c>
      <c r="D21" s="10" t="s">
        <v>491</v>
      </c>
      <c r="E21" s="10" t="s">
        <v>412</v>
      </c>
      <c r="F21" s="2" t="s">
        <v>503</v>
      </c>
      <c r="G21" s="2" t="s">
        <v>497</v>
      </c>
      <c r="H21" s="3" t="s">
        <v>16</v>
      </c>
      <c r="I21" s="10" t="s">
        <v>682</v>
      </c>
      <c r="J21" s="10" t="s">
        <v>412</v>
      </c>
      <c r="K21" s="43" t="s">
        <v>503</v>
      </c>
      <c r="L21" s="43" t="s">
        <v>497</v>
      </c>
      <c r="M21" s="97" t="s">
        <v>30</v>
      </c>
      <c r="N21" s="10" t="str">
        <f t="shared" si="0"/>
        <v>identiques</v>
      </c>
      <c r="O21" s="10" t="str">
        <f t="shared" si="1"/>
        <v>différents</v>
      </c>
    </row>
    <row r="22" spans="1:15" x14ac:dyDescent="0.35">
      <c r="A22" s="3" t="s">
        <v>68</v>
      </c>
      <c r="B22" s="3" t="s">
        <v>38</v>
      </c>
      <c r="C22" s="10" t="s">
        <v>687</v>
      </c>
      <c r="D22" s="10" t="s">
        <v>491</v>
      </c>
      <c r="E22" s="11" t="s">
        <v>418</v>
      </c>
      <c r="F22" s="3" t="s">
        <v>503</v>
      </c>
      <c r="G22" s="3" t="s">
        <v>497</v>
      </c>
      <c r="H22" s="3"/>
      <c r="I22" s="10" t="s">
        <v>491</v>
      </c>
      <c r="J22" s="11" t="s">
        <v>414</v>
      </c>
      <c r="K22" s="5" t="s">
        <v>503</v>
      </c>
      <c r="L22" s="5" t="s">
        <v>497</v>
      </c>
      <c r="M22" s="97" t="s">
        <v>30</v>
      </c>
      <c r="N22" s="10" t="str">
        <f t="shared" si="0"/>
        <v>différents</v>
      </c>
      <c r="O22" s="10" t="str">
        <f t="shared" si="1"/>
        <v>identiques</v>
      </c>
    </row>
    <row r="23" spans="1:15" x14ac:dyDescent="0.35">
      <c r="A23" s="2" t="s">
        <v>48</v>
      </c>
      <c r="B23" s="2" t="s">
        <v>52</v>
      </c>
      <c r="C23" s="10" t="s">
        <v>688</v>
      </c>
      <c r="D23" s="10" t="s">
        <v>491</v>
      </c>
      <c r="E23" s="11" t="s">
        <v>416</v>
      </c>
      <c r="F23" s="2" t="s">
        <v>503</v>
      </c>
      <c r="G23" s="42" t="s">
        <v>497</v>
      </c>
      <c r="H23" s="3" t="s">
        <v>56</v>
      </c>
      <c r="I23" s="10" t="s">
        <v>682</v>
      </c>
      <c r="J23" s="11" t="s">
        <v>531</v>
      </c>
      <c r="K23" s="46" t="s">
        <v>503</v>
      </c>
      <c r="L23" s="46" t="s">
        <v>497</v>
      </c>
      <c r="M23" s="97" t="s">
        <v>30</v>
      </c>
      <c r="N23" s="10" t="str">
        <f t="shared" si="0"/>
        <v>différents</v>
      </c>
      <c r="O23" s="10" t="str">
        <f t="shared" si="1"/>
        <v>différents</v>
      </c>
    </row>
    <row r="24" spans="1:15" x14ac:dyDescent="0.35">
      <c r="A24" s="2" t="s">
        <v>386</v>
      </c>
      <c r="B24" s="2" t="s">
        <v>390</v>
      </c>
      <c r="C24" s="20" t="s">
        <v>690</v>
      </c>
      <c r="D24" s="10" t="s">
        <v>491</v>
      </c>
      <c r="E24" s="11" t="s">
        <v>486</v>
      </c>
      <c r="F24" s="2" t="s">
        <v>503</v>
      </c>
      <c r="G24" s="42" t="s">
        <v>497</v>
      </c>
      <c r="H24" s="3" t="s">
        <v>66</v>
      </c>
      <c r="I24" s="10" t="s">
        <v>682</v>
      </c>
      <c r="J24" s="11" t="s">
        <v>486</v>
      </c>
      <c r="K24" s="42" t="s">
        <v>503</v>
      </c>
      <c r="L24" s="42" t="s">
        <v>497</v>
      </c>
      <c r="M24" s="97" t="s">
        <v>27</v>
      </c>
      <c r="N24" s="10" t="str">
        <f t="shared" si="0"/>
        <v>identiques</v>
      </c>
      <c r="O24" s="10" t="str">
        <f t="shared" si="1"/>
        <v>différents</v>
      </c>
    </row>
    <row r="25" spans="1:15" x14ac:dyDescent="0.35">
      <c r="A25" s="3" t="s">
        <v>241</v>
      </c>
      <c r="B25" s="3" t="s">
        <v>23</v>
      </c>
      <c r="C25" s="20" t="s">
        <v>684</v>
      </c>
      <c r="D25" s="10" t="s">
        <v>682</v>
      </c>
      <c r="E25" s="11" t="s">
        <v>454</v>
      </c>
      <c r="F25" s="26" t="s">
        <v>503</v>
      </c>
      <c r="G25" s="3" t="s">
        <v>499</v>
      </c>
      <c r="H25" s="3"/>
      <c r="I25" s="20" t="s">
        <v>491</v>
      </c>
      <c r="J25" s="29" t="s">
        <v>454</v>
      </c>
      <c r="K25" s="26" t="s">
        <v>503</v>
      </c>
      <c r="L25" s="3" t="s">
        <v>499</v>
      </c>
      <c r="M25" s="99"/>
      <c r="N25" s="10" t="str">
        <f t="shared" si="0"/>
        <v>identiques</v>
      </c>
      <c r="O25" s="10" t="str">
        <f t="shared" si="1"/>
        <v>différents</v>
      </c>
    </row>
    <row r="26" spans="1:15" x14ac:dyDescent="0.35">
      <c r="A26" s="4" t="s">
        <v>230</v>
      </c>
      <c r="B26" s="4" t="s">
        <v>19</v>
      </c>
      <c r="C26" s="20" t="s">
        <v>686</v>
      </c>
      <c r="D26" s="10" t="s">
        <v>491</v>
      </c>
      <c r="E26" s="11" t="s">
        <v>453</v>
      </c>
      <c r="F26" s="4" t="s">
        <v>503</v>
      </c>
      <c r="G26" s="43" t="s">
        <v>497</v>
      </c>
      <c r="H26" s="3" t="s">
        <v>16</v>
      </c>
      <c r="I26" s="10" t="s">
        <v>491</v>
      </c>
      <c r="J26" s="11" t="s">
        <v>487</v>
      </c>
      <c r="K26" s="5" t="s">
        <v>503</v>
      </c>
      <c r="L26" s="41" t="s">
        <v>497</v>
      </c>
      <c r="M26" s="97" t="s">
        <v>66</v>
      </c>
      <c r="N26" s="10" t="str">
        <f t="shared" si="0"/>
        <v>différents</v>
      </c>
      <c r="O26" s="10" t="str">
        <f t="shared" si="1"/>
        <v>identiques</v>
      </c>
    </row>
    <row r="27" spans="1:15" x14ac:dyDescent="0.35">
      <c r="A27" s="4" t="s">
        <v>321</v>
      </c>
      <c r="B27" s="4" t="s">
        <v>54</v>
      </c>
      <c r="C27" s="20" t="s">
        <v>686</v>
      </c>
      <c r="D27" s="10" t="s">
        <v>491</v>
      </c>
      <c r="E27" s="11" t="s">
        <v>474</v>
      </c>
      <c r="F27" s="4" t="s">
        <v>503</v>
      </c>
      <c r="G27" s="43" t="s">
        <v>497</v>
      </c>
      <c r="H27" s="3" t="s">
        <v>16</v>
      </c>
      <c r="I27" s="10" t="s">
        <v>491</v>
      </c>
      <c r="J27" s="11" t="s">
        <v>474</v>
      </c>
      <c r="K27" s="19" t="s">
        <v>503</v>
      </c>
      <c r="L27" s="64" t="s">
        <v>497</v>
      </c>
      <c r="M27" s="97" t="s">
        <v>30</v>
      </c>
      <c r="N27" s="10" t="str">
        <f t="shared" si="0"/>
        <v>identiques</v>
      </c>
      <c r="O27" s="10" t="str">
        <f t="shared" si="1"/>
        <v>identiques</v>
      </c>
    </row>
    <row r="28" spans="1:15" x14ac:dyDescent="0.35">
      <c r="A28" s="2" t="s">
        <v>181</v>
      </c>
      <c r="B28" s="2" t="s">
        <v>45</v>
      </c>
      <c r="C28" s="20" t="s">
        <v>683</v>
      </c>
      <c r="D28" s="10" t="s">
        <v>491</v>
      </c>
      <c r="E28" s="11" t="s">
        <v>440</v>
      </c>
      <c r="F28" s="2" t="s">
        <v>503</v>
      </c>
      <c r="G28" s="42" t="s">
        <v>497</v>
      </c>
      <c r="H28" s="3" t="s">
        <v>16</v>
      </c>
      <c r="I28" s="10" t="s">
        <v>491</v>
      </c>
      <c r="J28" s="11" t="s">
        <v>470</v>
      </c>
      <c r="K28" s="3" t="s">
        <v>503</v>
      </c>
      <c r="L28" s="3" t="s">
        <v>498</v>
      </c>
      <c r="M28" s="97"/>
      <c r="N28" s="10" t="str">
        <f t="shared" si="0"/>
        <v>différents</v>
      </c>
      <c r="O28" s="10" t="str">
        <f t="shared" si="1"/>
        <v>identiques</v>
      </c>
    </row>
    <row r="29" spans="1:15" x14ac:dyDescent="0.35">
      <c r="A29" s="2" t="s">
        <v>152</v>
      </c>
      <c r="B29" s="2" t="s">
        <v>153</v>
      </c>
      <c r="C29" s="20" t="s">
        <v>683</v>
      </c>
      <c r="D29" s="10" t="s">
        <v>491</v>
      </c>
      <c r="E29" s="11" t="s">
        <v>432</v>
      </c>
      <c r="F29" s="2" t="s">
        <v>503</v>
      </c>
      <c r="G29" s="42" t="s">
        <v>497</v>
      </c>
      <c r="H29" s="3" t="s">
        <v>16</v>
      </c>
      <c r="I29" s="10" t="s">
        <v>682</v>
      </c>
      <c r="J29" s="11" t="s">
        <v>432</v>
      </c>
      <c r="K29" s="26" t="s">
        <v>503</v>
      </c>
      <c r="L29" s="3" t="s">
        <v>498</v>
      </c>
      <c r="M29" s="97"/>
      <c r="N29" s="10" t="str">
        <f t="shared" si="0"/>
        <v>identiques</v>
      </c>
      <c r="O29" s="10" t="str">
        <f t="shared" si="1"/>
        <v>différents</v>
      </c>
    </row>
    <row r="30" spans="1:15" x14ac:dyDescent="0.35">
      <c r="A30" s="14" t="s">
        <v>197</v>
      </c>
      <c r="B30" s="14" t="s">
        <v>204</v>
      </c>
      <c r="C30" s="20" t="s">
        <v>684</v>
      </c>
      <c r="D30" s="10" t="s">
        <v>491</v>
      </c>
      <c r="E30" s="11" t="s">
        <v>445</v>
      </c>
      <c r="F30" s="14" t="s">
        <v>503</v>
      </c>
      <c r="G30" s="51" t="s">
        <v>497</v>
      </c>
      <c r="H30" s="3" t="s">
        <v>30</v>
      </c>
      <c r="I30" s="10" t="s">
        <v>682</v>
      </c>
      <c r="J30" s="11" t="s">
        <v>445</v>
      </c>
      <c r="K30" s="26" t="s">
        <v>503</v>
      </c>
      <c r="L30" s="3" t="s">
        <v>499</v>
      </c>
      <c r="M30" s="97"/>
      <c r="N30" s="10" t="str">
        <f t="shared" si="0"/>
        <v>identiques</v>
      </c>
      <c r="O30" s="10" t="str">
        <f t="shared" si="1"/>
        <v>différents</v>
      </c>
    </row>
    <row r="31" spans="1:15" x14ac:dyDescent="0.35">
      <c r="A31" s="3" t="s">
        <v>35</v>
      </c>
      <c r="B31" s="3" t="s">
        <v>40</v>
      </c>
      <c r="C31" s="20" t="s">
        <v>688</v>
      </c>
      <c r="D31" s="10" t="s">
        <v>491</v>
      </c>
      <c r="E31" s="11" t="s">
        <v>414</v>
      </c>
      <c r="F31" s="3" t="s">
        <v>503</v>
      </c>
      <c r="G31" s="3" t="s">
        <v>499</v>
      </c>
      <c r="H31" s="3"/>
      <c r="I31" s="10" t="s">
        <v>491</v>
      </c>
      <c r="J31" s="11" t="s">
        <v>446</v>
      </c>
      <c r="K31" s="2" t="s">
        <v>503</v>
      </c>
      <c r="L31" s="42" t="s">
        <v>497</v>
      </c>
      <c r="M31" s="97" t="s">
        <v>16</v>
      </c>
      <c r="N31" s="10" t="str">
        <f t="shared" si="0"/>
        <v>différents</v>
      </c>
      <c r="O31" s="10" t="str">
        <f t="shared" si="1"/>
        <v>identiques</v>
      </c>
    </row>
    <row r="32" spans="1:15" x14ac:dyDescent="0.35">
      <c r="A32" s="5" t="s">
        <v>74</v>
      </c>
      <c r="B32" s="5" t="s">
        <v>79</v>
      </c>
      <c r="C32" s="10" t="s">
        <v>684</v>
      </c>
      <c r="D32" s="10" t="s">
        <v>491</v>
      </c>
      <c r="E32" s="11" t="s">
        <v>420</v>
      </c>
      <c r="F32" s="5" t="s">
        <v>503</v>
      </c>
      <c r="G32" s="41" t="s">
        <v>497</v>
      </c>
      <c r="H32" s="3" t="s">
        <v>29</v>
      </c>
      <c r="I32" s="10" t="s">
        <v>491</v>
      </c>
      <c r="J32" s="11" t="s">
        <v>456</v>
      </c>
      <c r="K32" s="2" t="s">
        <v>503</v>
      </c>
      <c r="L32" s="42" t="s">
        <v>497</v>
      </c>
      <c r="M32" s="97" t="s">
        <v>16</v>
      </c>
      <c r="N32" s="10" t="str">
        <f t="shared" si="0"/>
        <v>différents</v>
      </c>
      <c r="O32" s="10" t="str">
        <f t="shared" si="1"/>
        <v>identiques</v>
      </c>
    </row>
    <row r="33" spans="1:20" x14ac:dyDescent="0.35">
      <c r="A33" s="34" t="s">
        <v>284</v>
      </c>
      <c r="B33" s="34" t="s">
        <v>286</v>
      </c>
      <c r="C33" s="36" t="s">
        <v>683</v>
      </c>
      <c r="D33" s="20" t="s">
        <v>491</v>
      </c>
      <c r="E33" s="29" t="s">
        <v>707</v>
      </c>
      <c r="F33" s="34" t="s">
        <v>504</v>
      </c>
      <c r="G33" s="33" t="s">
        <v>498</v>
      </c>
      <c r="H33" s="3"/>
      <c r="I33" s="10" t="s">
        <v>682</v>
      </c>
      <c r="J33" s="11" t="s">
        <v>628</v>
      </c>
      <c r="K33" s="45" t="s">
        <v>504</v>
      </c>
      <c r="L33" s="18" t="s">
        <v>498</v>
      </c>
      <c r="M33" s="97"/>
      <c r="N33" s="10" t="str">
        <f t="shared" si="0"/>
        <v>différents</v>
      </c>
      <c r="O33" s="10" t="str">
        <f t="shared" si="1"/>
        <v>différents</v>
      </c>
    </row>
    <row r="34" spans="1:20" x14ac:dyDescent="0.35">
      <c r="A34" s="2" t="s">
        <v>561</v>
      </c>
      <c r="B34" s="2" t="s">
        <v>562</v>
      </c>
      <c r="C34" s="20" t="s">
        <v>688</v>
      </c>
      <c r="D34" s="10" t="s">
        <v>682</v>
      </c>
      <c r="E34" s="11" t="s">
        <v>560</v>
      </c>
      <c r="F34" s="42" t="s">
        <v>504</v>
      </c>
      <c r="G34" s="42" t="s">
        <v>497</v>
      </c>
      <c r="H34" s="3" t="s">
        <v>56</v>
      </c>
      <c r="I34" s="10" t="s">
        <v>682</v>
      </c>
      <c r="J34" s="11" t="s">
        <v>486</v>
      </c>
      <c r="K34" s="41" t="s">
        <v>504</v>
      </c>
      <c r="L34" s="41" t="s">
        <v>497</v>
      </c>
      <c r="M34" s="97" t="s">
        <v>30</v>
      </c>
      <c r="N34" s="10" t="str">
        <f t="shared" si="0"/>
        <v>différents</v>
      </c>
      <c r="O34" s="10" t="str">
        <f t="shared" si="1"/>
        <v>identiques</v>
      </c>
    </row>
    <row r="35" spans="1:20" x14ac:dyDescent="0.35">
      <c r="A35" s="5" t="s">
        <v>357</v>
      </c>
      <c r="B35" s="5" t="s">
        <v>360</v>
      </c>
      <c r="C35" s="20" t="s">
        <v>684</v>
      </c>
      <c r="D35" s="10" t="s">
        <v>491</v>
      </c>
      <c r="E35" s="11" t="s">
        <v>483</v>
      </c>
      <c r="F35" s="5" t="s">
        <v>504</v>
      </c>
      <c r="G35" s="41" t="s">
        <v>497</v>
      </c>
      <c r="H35" s="3" t="s">
        <v>29</v>
      </c>
      <c r="I35" s="10" t="s">
        <v>682</v>
      </c>
      <c r="J35" s="11" t="s">
        <v>676</v>
      </c>
      <c r="K35" s="43" t="s">
        <v>504</v>
      </c>
      <c r="L35" s="43" t="s">
        <v>497</v>
      </c>
      <c r="M35" s="97" t="s">
        <v>29</v>
      </c>
      <c r="N35" s="10" t="str">
        <f t="shared" si="0"/>
        <v>différents</v>
      </c>
      <c r="O35" s="10" t="str">
        <f t="shared" si="1"/>
        <v>différents</v>
      </c>
    </row>
    <row r="36" spans="1:20" x14ac:dyDescent="0.35">
      <c r="A36" s="26" t="s">
        <v>240</v>
      </c>
      <c r="B36" s="26" t="s">
        <v>69</v>
      </c>
      <c r="C36" s="20" t="s">
        <v>684</v>
      </c>
      <c r="D36" s="20" t="s">
        <v>491</v>
      </c>
      <c r="E36" s="29" t="s">
        <v>454</v>
      </c>
      <c r="F36" s="26" t="s">
        <v>503</v>
      </c>
      <c r="G36" s="3" t="s">
        <v>497</v>
      </c>
      <c r="H36" s="26" t="s">
        <v>29</v>
      </c>
      <c r="I36" s="10" t="s">
        <v>682</v>
      </c>
      <c r="J36" s="11" t="s">
        <v>454</v>
      </c>
      <c r="K36" s="42" t="s">
        <v>503</v>
      </c>
      <c r="L36" s="42" t="s">
        <v>497</v>
      </c>
      <c r="M36" s="97" t="s">
        <v>29</v>
      </c>
      <c r="N36" s="10" t="str">
        <f t="shared" si="0"/>
        <v>identiques</v>
      </c>
      <c r="O36" s="10" t="str">
        <f t="shared" si="1"/>
        <v>différents</v>
      </c>
    </row>
    <row r="37" spans="1:20" x14ac:dyDescent="0.35">
      <c r="A37" s="3" t="s">
        <v>245</v>
      </c>
      <c r="B37" s="3" t="s">
        <v>238</v>
      </c>
      <c r="C37" s="20" t="s">
        <v>690</v>
      </c>
      <c r="D37" s="10" t="s">
        <v>491</v>
      </c>
      <c r="E37" s="11" t="s">
        <v>456</v>
      </c>
      <c r="F37" s="3" t="s">
        <v>503</v>
      </c>
      <c r="G37" s="3" t="s">
        <v>498</v>
      </c>
      <c r="H37" s="3"/>
      <c r="I37" s="10" t="s">
        <v>682</v>
      </c>
      <c r="J37" s="11" t="s">
        <v>571</v>
      </c>
      <c r="K37" s="26" t="s">
        <v>503</v>
      </c>
      <c r="L37" s="3" t="s">
        <v>499</v>
      </c>
      <c r="M37" s="97"/>
      <c r="N37" s="10" t="str">
        <f t="shared" si="0"/>
        <v>différents</v>
      </c>
      <c r="O37" s="10" t="str">
        <f t="shared" si="1"/>
        <v>différents</v>
      </c>
    </row>
    <row r="38" spans="1:20" x14ac:dyDescent="0.35">
      <c r="A38" s="3" t="s">
        <v>125</v>
      </c>
      <c r="B38" s="3" t="s">
        <v>77</v>
      </c>
      <c r="C38" s="10" t="s">
        <v>683</v>
      </c>
      <c r="D38" s="10" t="s">
        <v>491</v>
      </c>
      <c r="E38" s="11" t="s">
        <v>428</v>
      </c>
      <c r="F38" s="3" t="s">
        <v>503</v>
      </c>
      <c r="G38" s="3" t="s">
        <v>498</v>
      </c>
      <c r="H38" s="3"/>
      <c r="I38" s="10" t="s">
        <v>682</v>
      </c>
      <c r="J38" s="11" t="s">
        <v>432</v>
      </c>
      <c r="K38" s="42" t="s">
        <v>503</v>
      </c>
      <c r="L38" s="42" t="s">
        <v>497</v>
      </c>
      <c r="M38" s="97" t="s">
        <v>16</v>
      </c>
      <c r="N38" s="10" t="str">
        <f t="shared" si="0"/>
        <v>différents</v>
      </c>
      <c r="O38" s="10" t="str">
        <f t="shared" si="1"/>
        <v>différents</v>
      </c>
      <c r="P38" s="100" t="s">
        <v>491</v>
      </c>
      <c r="Q38" s="11" t="s">
        <v>432</v>
      </c>
      <c r="R38" s="3" t="s">
        <v>503</v>
      </c>
      <c r="S38" s="26" t="s">
        <v>498</v>
      </c>
      <c r="T38" s="3"/>
    </row>
    <row r="39" spans="1:20" x14ac:dyDescent="0.35">
      <c r="A39" s="3" t="s">
        <v>382</v>
      </c>
      <c r="B39" s="3" t="s">
        <v>384</v>
      </c>
      <c r="C39" s="20" t="s">
        <v>686</v>
      </c>
      <c r="D39" s="10" t="s">
        <v>491</v>
      </c>
      <c r="E39" s="11" t="s">
        <v>484</v>
      </c>
      <c r="F39" s="3" t="s">
        <v>504</v>
      </c>
      <c r="G39" s="3" t="s">
        <v>498</v>
      </c>
      <c r="H39" s="3"/>
      <c r="I39" s="10" t="s">
        <v>682</v>
      </c>
      <c r="J39" s="11" t="s">
        <v>484</v>
      </c>
      <c r="K39" s="26" t="s">
        <v>504</v>
      </c>
      <c r="L39" s="3" t="s">
        <v>498</v>
      </c>
      <c r="M39" s="97"/>
      <c r="N39" s="10" t="str">
        <f t="shared" si="0"/>
        <v>identiques</v>
      </c>
      <c r="O39" s="10" t="str">
        <f t="shared" si="1"/>
        <v>différents</v>
      </c>
    </row>
    <row r="40" spans="1:20" x14ac:dyDescent="0.35">
      <c r="A40" s="2" t="s">
        <v>337</v>
      </c>
      <c r="B40" s="2" t="s">
        <v>339</v>
      </c>
      <c r="C40" s="20" t="s">
        <v>684</v>
      </c>
      <c r="D40" s="10" t="s">
        <v>491</v>
      </c>
      <c r="E40" s="11" t="s">
        <v>477</v>
      </c>
      <c r="F40" s="2" t="s">
        <v>503</v>
      </c>
      <c r="G40" s="42" t="s">
        <v>497</v>
      </c>
      <c r="H40" s="3" t="s">
        <v>27</v>
      </c>
      <c r="I40" s="10" t="s">
        <v>682</v>
      </c>
      <c r="J40" s="11" t="s">
        <v>477</v>
      </c>
      <c r="K40" s="42" t="s">
        <v>503</v>
      </c>
      <c r="L40" s="42" t="s">
        <v>497</v>
      </c>
      <c r="M40" s="97" t="s">
        <v>16</v>
      </c>
      <c r="N40" s="10" t="str">
        <f t="shared" si="0"/>
        <v>identiques</v>
      </c>
      <c r="O40" s="10" t="str">
        <f t="shared" si="1"/>
        <v>différents</v>
      </c>
      <c r="P40" s="100" t="s">
        <v>491</v>
      </c>
      <c r="Q40" s="11" t="s">
        <v>477</v>
      </c>
      <c r="R40" s="4" t="s">
        <v>503</v>
      </c>
      <c r="S40" s="43" t="s">
        <v>497</v>
      </c>
      <c r="T40" s="3" t="s">
        <v>66</v>
      </c>
    </row>
    <row r="41" spans="1:20" x14ac:dyDescent="0.35">
      <c r="A41" s="18" t="s">
        <v>319</v>
      </c>
      <c r="B41" s="26" t="s">
        <v>385</v>
      </c>
      <c r="C41" s="20" t="s">
        <v>683</v>
      </c>
      <c r="D41" s="10" t="s">
        <v>491</v>
      </c>
      <c r="E41" s="11" t="s">
        <v>473</v>
      </c>
      <c r="F41" s="3" t="s">
        <v>504</v>
      </c>
      <c r="G41" s="3" t="s">
        <v>499</v>
      </c>
      <c r="H41" s="3"/>
      <c r="I41" s="10" t="s">
        <v>491</v>
      </c>
      <c r="J41" s="11" t="s">
        <v>484</v>
      </c>
      <c r="K41" s="3" t="s">
        <v>504</v>
      </c>
      <c r="L41" s="3" t="s">
        <v>498</v>
      </c>
      <c r="M41" s="97"/>
      <c r="N41" s="10" t="str">
        <f t="shared" si="0"/>
        <v>différents</v>
      </c>
      <c r="O41" s="10" t="str">
        <f t="shared" si="1"/>
        <v>identiques</v>
      </c>
    </row>
    <row r="42" spans="1:20" x14ac:dyDescent="0.35">
      <c r="A42" s="34" t="s">
        <v>283</v>
      </c>
      <c r="B42" s="34" t="s">
        <v>285</v>
      </c>
      <c r="C42" s="36" t="s">
        <v>683</v>
      </c>
      <c r="D42" s="20" t="s">
        <v>491</v>
      </c>
      <c r="E42" s="29" t="s">
        <v>707</v>
      </c>
      <c r="F42" s="34" t="s">
        <v>504</v>
      </c>
      <c r="G42" s="33" t="s">
        <v>498</v>
      </c>
      <c r="H42" s="3"/>
      <c r="I42" s="10" t="s">
        <v>682</v>
      </c>
      <c r="J42" s="11" t="s">
        <v>628</v>
      </c>
      <c r="K42" s="45" t="s">
        <v>504</v>
      </c>
      <c r="L42" s="18" t="s">
        <v>498</v>
      </c>
      <c r="M42" s="97"/>
      <c r="N42" s="10" t="str">
        <f t="shared" si="0"/>
        <v>différents</v>
      </c>
      <c r="O42" s="10" t="str">
        <f t="shared" si="1"/>
        <v>différents</v>
      </c>
    </row>
    <row r="43" spans="1:20" x14ac:dyDescent="0.35">
      <c r="A43" s="2" t="s">
        <v>677</v>
      </c>
      <c r="B43" s="2" t="s">
        <v>95</v>
      </c>
      <c r="C43" s="20" t="s">
        <v>688</v>
      </c>
      <c r="D43" s="10" t="s">
        <v>682</v>
      </c>
      <c r="E43" s="11" t="s">
        <v>676</v>
      </c>
      <c r="F43" s="42" t="s">
        <v>503</v>
      </c>
      <c r="G43" s="42" t="s">
        <v>497</v>
      </c>
      <c r="H43" s="3" t="s">
        <v>56</v>
      </c>
      <c r="I43" s="10" t="s">
        <v>682</v>
      </c>
      <c r="J43" s="11" t="s">
        <v>676</v>
      </c>
      <c r="K43" s="26" t="s">
        <v>503</v>
      </c>
      <c r="L43" s="3" t="s">
        <v>499</v>
      </c>
      <c r="M43" s="97"/>
      <c r="N43" s="10" t="str">
        <f t="shared" si="0"/>
        <v>identiques</v>
      </c>
      <c r="O43" s="10" t="str">
        <f t="shared" si="1"/>
        <v>identiques</v>
      </c>
    </row>
    <row r="44" spans="1:20" x14ac:dyDescent="0.35">
      <c r="A44" s="2" t="s">
        <v>290</v>
      </c>
      <c r="B44" s="2" t="s">
        <v>293</v>
      </c>
      <c r="C44" s="20" t="s">
        <v>687</v>
      </c>
      <c r="D44" s="10" t="s">
        <v>491</v>
      </c>
      <c r="E44" s="11" t="s">
        <v>466</v>
      </c>
      <c r="F44" s="2" t="s">
        <v>503</v>
      </c>
      <c r="G44" s="42" t="s">
        <v>497</v>
      </c>
      <c r="H44" s="3" t="s">
        <v>27</v>
      </c>
      <c r="I44" s="10" t="s">
        <v>491</v>
      </c>
      <c r="J44" s="11" t="s">
        <v>466</v>
      </c>
      <c r="K44" s="4" t="s">
        <v>503</v>
      </c>
      <c r="L44" s="43" t="s">
        <v>497</v>
      </c>
      <c r="M44" s="97" t="s">
        <v>16</v>
      </c>
      <c r="N44" s="10" t="str">
        <f t="shared" si="0"/>
        <v>identiques</v>
      </c>
      <c r="O44" s="10" t="str">
        <f t="shared" si="1"/>
        <v>identiques</v>
      </c>
    </row>
    <row r="45" spans="1:20" x14ac:dyDescent="0.35">
      <c r="A45" s="26" t="s">
        <v>661</v>
      </c>
      <c r="B45" s="26" t="s">
        <v>114</v>
      </c>
      <c r="C45" s="20" t="s">
        <v>688</v>
      </c>
      <c r="D45" s="20" t="s">
        <v>491</v>
      </c>
      <c r="E45" s="29" t="s">
        <v>433</v>
      </c>
      <c r="F45" s="26" t="s">
        <v>503</v>
      </c>
      <c r="G45" s="3" t="s">
        <v>499</v>
      </c>
      <c r="H45" s="3"/>
      <c r="I45" s="10" t="s">
        <v>682</v>
      </c>
      <c r="J45" s="11" t="s">
        <v>658</v>
      </c>
      <c r="K45" s="26" t="s">
        <v>503</v>
      </c>
      <c r="L45" s="3" t="s">
        <v>499</v>
      </c>
      <c r="M45" s="97"/>
      <c r="N45" s="10" t="str">
        <f t="shared" si="0"/>
        <v>différents</v>
      </c>
      <c r="O45" s="10" t="str">
        <f t="shared" si="1"/>
        <v>différents</v>
      </c>
    </row>
    <row r="46" spans="1:20" x14ac:dyDescent="0.35">
      <c r="A46" s="3" t="s">
        <v>271</v>
      </c>
      <c r="B46" s="3" t="s">
        <v>96</v>
      </c>
      <c r="C46" s="20" t="s">
        <v>690</v>
      </c>
      <c r="D46" s="10" t="s">
        <v>491</v>
      </c>
      <c r="E46" s="11" t="s">
        <v>461</v>
      </c>
      <c r="F46" s="3" t="s">
        <v>503</v>
      </c>
      <c r="G46" s="3" t="s">
        <v>498</v>
      </c>
      <c r="H46" s="3"/>
      <c r="I46" s="10" t="s">
        <v>682</v>
      </c>
      <c r="J46" s="11" t="s">
        <v>475</v>
      </c>
      <c r="K46" s="42" t="s">
        <v>503</v>
      </c>
      <c r="L46" s="42" t="s">
        <v>497</v>
      </c>
      <c r="M46" s="97" t="s">
        <v>56</v>
      </c>
      <c r="N46" s="10" t="str">
        <f t="shared" si="0"/>
        <v>différents</v>
      </c>
      <c r="O46" s="10" t="str">
        <f t="shared" si="1"/>
        <v>différents</v>
      </c>
    </row>
    <row r="47" spans="1:20" x14ac:dyDescent="0.35">
      <c r="A47" s="3" t="s">
        <v>150</v>
      </c>
      <c r="B47" s="3" t="s">
        <v>20</v>
      </c>
      <c r="C47" s="20" t="s">
        <v>684</v>
      </c>
      <c r="D47" s="10" t="s">
        <v>491</v>
      </c>
      <c r="E47" s="11" t="s">
        <v>431</v>
      </c>
      <c r="F47" s="3" t="s">
        <v>503</v>
      </c>
      <c r="G47" s="3" t="s">
        <v>498</v>
      </c>
      <c r="H47" s="3"/>
      <c r="I47" s="10" t="s">
        <v>491</v>
      </c>
      <c r="J47" s="11" t="s">
        <v>436</v>
      </c>
      <c r="K47" s="3" t="s">
        <v>503</v>
      </c>
      <c r="L47" s="3" t="s">
        <v>498</v>
      </c>
      <c r="M47" s="97"/>
      <c r="N47" s="10" t="str">
        <f t="shared" si="0"/>
        <v>différents</v>
      </c>
      <c r="O47" s="10" t="str">
        <f t="shared" si="1"/>
        <v>identiques</v>
      </c>
    </row>
    <row r="48" spans="1:20" x14ac:dyDescent="0.35">
      <c r="A48" s="3" t="s">
        <v>371</v>
      </c>
      <c r="B48" s="3" t="s">
        <v>374</v>
      </c>
      <c r="C48" s="20" t="s">
        <v>687</v>
      </c>
      <c r="D48" s="10" t="s">
        <v>491</v>
      </c>
      <c r="E48" s="11" t="s">
        <v>366</v>
      </c>
      <c r="F48" s="3" t="s">
        <v>503</v>
      </c>
      <c r="G48" s="3" t="s">
        <v>499</v>
      </c>
      <c r="H48" s="3"/>
      <c r="I48" s="10" t="s">
        <v>682</v>
      </c>
      <c r="J48" s="10" t="s">
        <v>412</v>
      </c>
      <c r="K48" s="42" t="s">
        <v>503</v>
      </c>
      <c r="L48" s="42" t="s">
        <v>497</v>
      </c>
      <c r="M48" s="97" t="s">
        <v>56</v>
      </c>
      <c r="N48" s="10" t="str">
        <f t="shared" si="0"/>
        <v>différents</v>
      </c>
      <c r="O48" s="10" t="str">
        <f t="shared" si="1"/>
        <v>différents</v>
      </c>
    </row>
    <row r="49" spans="1:20" x14ac:dyDescent="0.35">
      <c r="A49" s="3" t="s">
        <v>277</v>
      </c>
      <c r="B49" s="3" t="s">
        <v>280</v>
      </c>
      <c r="C49" s="20" t="s">
        <v>683</v>
      </c>
      <c r="D49" s="10" t="s">
        <v>491</v>
      </c>
      <c r="E49" s="11" t="s">
        <v>463</v>
      </c>
      <c r="F49" s="3" t="s">
        <v>503</v>
      </c>
      <c r="G49" s="3" t="s">
        <v>498</v>
      </c>
      <c r="H49" s="3"/>
      <c r="I49" s="10" t="s">
        <v>682</v>
      </c>
      <c r="J49" s="11" t="s">
        <v>463</v>
      </c>
      <c r="K49" s="42" t="s">
        <v>503</v>
      </c>
      <c r="L49" s="42" t="s">
        <v>497</v>
      </c>
      <c r="M49" s="97" t="s">
        <v>28</v>
      </c>
      <c r="N49" s="10" t="str">
        <f t="shared" si="0"/>
        <v>identiques</v>
      </c>
      <c r="O49" s="10" t="str">
        <f t="shared" si="1"/>
        <v>différents</v>
      </c>
    </row>
    <row r="50" spans="1:20" x14ac:dyDescent="0.35">
      <c r="A50" s="5" t="s">
        <v>351</v>
      </c>
      <c r="B50" s="5" t="s">
        <v>133</v>
      </c>
      <c r="C50" s="20" t="s">
        <v>683</v>
      </c>
      <c r="D50" s="10" t="s">
        <v>491</v>
      </c>
      <c r="E50" s="11" t="s">
        <v>481</v>
      </c>
      <c r="F50" s="5" t="s">
        <v>503</v>
      </c>
      <c r="G50" s="41" t="s">
        <v>497</v>
      </c>
      <c r="H50" s="3" t="s">
        <v>28</v>
      </c>
      <c r="I50" s="10" t="s">
        <v>491</v>
      </c>
      <c r="J50" s="11" t="s">
        <v>481</v>
      </c>
      <c r="K50" s="6" t="s">
        <v>503</v>
      </c>
      <c r="L50" s="44" t="s">
        <v>497</v>
      </c>
      <c r="M50" s="97" t="s">
        <v>29</v>
      </c>
      <c r="N50" s="10" t="str">
        <f t="shared" si="0"/>
        <v>identiques</v>
      </c>
      <c r="O50" s="10" t="str">
        <f t="shared" si="1"/>
        <v>identiques</v>
      </c>
    </row>
    <row r="51" spans="1:20" x14ac:dyDescent="0.35">
      <c r="A51" s="3" t="s">
        <v>358</v>
      </c>
      <c r="B51" s="3" t="s">
        <v>64</v>
      </c>
      <c r="C51" s="20" t="s">
        <v>683</v>
      </c>
      <c r="D51" s="10" t="s">
        <v>491</v>
      </c>
      <c r="E51" s="11" t="s">
        <v>483</v>
      </c>
      <c r="F51" s="3" t="s">
        <v>503</v>
      </c>
      <c r="G51" s="3" t="s">
        <v>498</v>
      </c>
      <c r="H51" s="3"/>
      <c r="I51" s="10" t="s">
        <v>491</v>
      </c>
      <c r="J51" s="11" t="s">
        <v>362</v>
      </c>
      <c r="K51" s="3" t="s">
        <v>503</v>
      </c>
      <c r="L51" s="3" t="s">
        <v>498</v>
      </c>
      <c r="M51" s="97"/>
      <c r="N51" s="10" t="str">
        <f t="shared" si="0"/>
        <v>différents</v>
      </c>
      <c r="O51" s="10" t="str">
        <f t="shared" si="1"/>
        <v>identiques</v>
      </c>
      <c r="P51" s="100" t="s">
        <v>682</v>
      </c>
      <c r="Q51" s="11" t="s">
        <v>483</v>
      </c>
      <c r="R51" s="26" t="s">
        <v>503</v>
      </c>
      <c r="S51" s="3" t="s">
        <v>498</v>
      </c>
      <c r="T51" s="3"/>
    </row>
    <row r="52" spans="1:20" x14ac:dyDescent="0.35">
      <c r="A52" s="3" t="s">
        <v>110</v>
      </c>
      <c r="B52" s="3" t="s">
        <v>112</v>
      </c>
      <c r="C52" s="10" t="s">
        <v>686</v>
      </c>
      <c r="D52" s="10" t="s">
        <v>491</v>
      </c>
      <c r="E52" s="11" t="s">
        <v>423</v>
      </c>
      <c r="F52" s="3" t="s">
        <v>503</v>
      </c>
      <c r="G52" s="3" t="s">
        <v>498</v>
      </c>
      <c r="H52" s="3"/>
      <c r="I52" s="10" t="s">
        <v>682</v>
      </c>
      <c r="J52" s="11" t="s">
        <v>558</v>
      </c>
      <c r="K52" s="26" t="s">
        <v>503</v>
      </c>
      <c r="L52" s="3" t="s">
        <v>498</v>
      </c>
      <c r="M52" s="97"/>
      <c r="N52" s="10" t="str">
        <f t="shared" si="0"/>
        <v>différents</v>
      </c>
      <c r="O52" s="10" t="str">
        <f t="shared" si="1"/>
        <v>différents</v>
      </c>
    </row>
    <row r="53" spans="1:20" x14ac:dyDescent="0.35">
      <c r="A53" s="3" t="s">
        <v>338</v>
      </c>
      <c r="B53" s="3" t="s">
        <v>46</v>
      </c>
      <c r="C53" s="20" t="s">
        <v>686</v>
      </c>
      <c r="D53" s="10" t="s">
        <v>491</v>
      </c>
      <c r="E53" s="11" t="s">
        <v>477</v>
      </c>
      <c r="F53" s="3" t="s">
        <v>503</v>
      </c>
      <c r="G53" s="3" t="s">
        <v>498</v>
      </c>
      <c r="H53" s="3"/>
      <c r="I53" s="10" t="s">
        <v>682</v>
      </c>
      <c r="J53" s="11" t="s">
        <v>477</v>
      </c>
      <c r="K53" s="26" t="s">
        <v>503</v>
      </c>
      <c r="L53" s="3" t="s">
        <v>498</v>
      </c>
      <c r="M53" s="97"/>
      <c r="N53" s="10" t="str">
        <f t="shared" si="0"/>
        <v>identiques</v>
      </c>
      <c r="O53" s="10" t="str">
        <f t="shared" si="1"/>
        <v>différents</v>
      </c>
    </row>
    <row r="54" spans="1:20" x14ac:dyDescent="0.35">
      <c r="A54" s="4" t="s">
        <v>143</v>
      </c>
      <c r="B54" s="4" t="s">
        <v>146</v>
      </c>
      <c r="C54" s="20" t="s">
        <v>692</v>
      </c>
      <c r="D54" s="10" t="s">
        <v>491</v>
      </c>
      <c r="E54" s="11" t="s">
        <v>141</v>
      </c>
      <c r="F54" s="4" t="s">
        <v>503</v>
      </c>
      <c r="G54" s="43" t="s">
        <v>497</v>
      </c>
      <c r="H54" s="3" t="s">
        <v>30</v>
      </c>
      <c r="I54" s="10" t="s">
        <v>491</v>
      </c>
      <c r="J54" s="11" t="s">
        <v>435</v>
      </c>
      <c r="K54" s="3" t="s">
        <v>503</v>
      </c>
      <c r="L54" s="3" t="s">
        <v>498</v>
      </c>
      <c r="M54" s="97"/>
      <c r="N54" s="10" t="str">
        <f t="shared" si="0"/>
        <v>différents</v>
      </c>
      <c r="O54" s="10" t="str">
        <f t="shared" si="1"/>
        <v>identiques</v>
      </c>
    </row>
    <row r="55" spans="1:20" x14ac:dyDescent="0.35">
      <c r="A55" s="5" t="s">
        <v>59</v>
      </c>
      <c r="B55" s="5" t="s">
        <v>63</v>
      </c>
      <c r="C55" s="10" t="s">
        <v>688</v>
      </c>
      <c r="D55" s="10" t="s">
        <v>491</v>
      </c>
      <c r="E55" s="11" t="s">
        <v>417</v>
      </c>
      <c r="F55" s="5" t="s">
        <v>504</v>
      </c>
      <c r="G55" s="41" t="s">
        <v>497</v>
      </c>
      <c r="H55" s="3" t="s">
        <v>16</v>
      </c>
      <c r="I55" s="10" t="s">
        <v>491</v>
      </c>
      <c r="J55" s="11" t="s">
        <v>721</v>
      </c>
      <c r="K55" s="6" t="s">
        <v>504</v>
      </c>
      <c r="L55" s="44" t="s">
        <v>497</v>
      </c>
      <c r="M55" s="97" t="s">
        <v>16</v>
      </c>
      <c r="N55" s="10" t="str">
        <f t="shared" si="0"/>
        <v>différents</v>
      </c>
      <c r="O55" s="10" t="str">
        <f t="shared" si="1"/>
        <v>identiques</v>
      </c>
    </row>
    <row r="56" spans="1:20" x14ac:dyDescent="0.35">
      <c r="A56" s="8" t="s">
        <v>59</v>
      </c>
      <c r="B56" s="8" t="s">
        <v>206</v>
      </c>
      <c r="C56" s="20" t="s">
        <v>684</v>
      </c>
      <c r="D56" s="10" t="s">
        <v>491</v>
      </c>
      <c r="E56" s="11" t="s">
        <v>445</v>
      </c>
      <c r="F56" s="8" t="s">
        <v>503</v>
      </c>
      <c r="G56" s="8" t="s">
        <v>499</v>
      </c>
      <c r="H56" s="8"/>
      <c r="I56" s="10" t="s">
        <v>682</v>
      </c>
      <c r="J56" s="11" t="s">
        <v>445</v>
      </c>
      <c r="K56" s="42" t="s">
        <v>503</v>
      </c>
      <c r="L56" s="42" t="s">
        <v>497</v>
      </c>
      <c r="M56" s="97" t="s">
        <v>16</v>
      </c>
      <c r="N56" s="10" t="str">
        <f t="shared" si="0"/>
        <v>identiques</v>
      </c>
      <c r="O56" s="10" t="str">
        <f t="shared" si="1"/>
        <v>différents</v>
      </c>
    </row>
    <row r="57" spans="1:20" x14ac:dyDescent="0.35">
      <c r="A57" s="4" t="s">
        <v>9</v>
      </c>
      <c r="B57" s="4" t="s">
        <v>18</v>
      </c>
      <c r="C57" s="10" t="s">
        <v>683</v>
      </c>
      <c r="D57" s="10" t="s">
        <v>491</v>
      </c>
      <c r="E57" s="10" t="s">
        <v>411</v>
      </c>
      <c r="F57" s="4" t="s">
        <v>503</v>
      </c>
      <c r="G57" s="4" t="s">
        <v>497</v>
      </c>
      <c r="H57" s="3" t="s">
        <v>16</v>
      </c>
      <c r="I57" s="10" t="s">
        <v>491</v>
      </c>
      <c r="J57" s="10" t="s">
        <v>411</v>
      </c>
      <c r="K57" s="6" t="s">
        <v>503</v>
      </c>
      <c r="L57" s="6" t="s">
        <v>497</v>
      </c>
      <c r="M57" s="97" t="s">
        <v>29</v>
      </c>
      <c r="N57" s="10" t="str">
        <f t="shared" si="0"/>
        <v>identiques</v>
      </c>
      <c r="O57" s="10" t="str">
        <f t="shared" si="1"/>
        <v>identiques</v>
      </c>
    </row>
    <row r="58" spans="1:20" x14ac:dyDescent="0.35">
      <c r="A58" s="3" t="s">
        <v>4</v>
      </c>
      <c r="B58" s="3" t="s">
        <v>19</v>
      </c>
      <c r="C58" s="10" t="s">
        <v>683</v>
      </c>
      <c r="D58" s="10" t="s">
        <v>491</v>
      </c>
      <c r="E58" s="10" t="s">
        <v>413</v>
      </c>
      <c r="F58" s="3" t="s">
        <v>503</v>
      </c>
      <c r="G58" s="3" t="s">
        <v>498</v>
      </c>
      <c r="H58" s="3"/>
      <c r="I58" s="10" t="s">
        <v>682</v>
      </c>
      <c r="J58" s="11" t="s">
        <v>539</v>
      </c>
      <c r="K58" s="26" t="s">
        <v>503</v>
      </c>
      <c r="L58" s="3" t="s">
        <v>498</v>
      </c>
      <c r="M58" s="97"/>
      <c r="N58" s="10" t="str">
        <f t="shared" si="0"/>
        <v>différents</v>
      </c>
      <c r="O58" s="10" t="str">
        <f t="shared" si="1"/>
        <v>différents</v>
      </c>
    </row>
    <row r="59" spans="1:20" x14ac:dyDescent="0.35">
      <c r="A59" s="8" t="s">
        <v>383</v>
      </c>
      <c r="B59" s="8" t="s">
        <v>485</v>
      </c>
      <c r="C59" s="20" t="s">
        <v>688</v>
      </c>
      <c r="D59" s="10" t="s">
        <v>491</v>
      </c>
      <c r="E59" s="11" t="s">
        <v>484</v>
      </c>
      <c r="F59" s="8" t="s">
        <v>503</v>
      </c>
      <c r="G59" s="8" t="s">
        <v>499</v>
      </c>
      <c r="H59" s="8"/>
      <c r="I59" s="10" t="s">
        <v>682</v>
      </c>
      <c r="J59" s="11" t="s">
        <v>484</v>
      </c>
      <c r="K59" s="26" t="s">
        <v>503</v>
      </c>
      <c r="L59" s="3" t="s">
        <v>499</v>
      </c>
      <c r="M59" s="97"/>
      <c r="N59" s="10" t="str">
        <f t="shared" si="0"/>
        <v>identiques</v>
      </c>
      <c r="O59" s="10" t="str">
        <f t="shared" si="1"/>
        <v>différents</v>
      </c>
    </row>
    <row r="60" spans="1:20" x14ac:dyDescent="0.35">
      <c r="A60" s="3" t="s">
        <v>151</v>
      </c>
      <c r="B60" s="3" t="s">
        <v>69</v>
      </c>
      <c r="C60" s="20" t="s">
        <v>688</v>
      </c>
      <c r="D60" s="10" t="s">
        <v>491</v>
      </c>
      <c r="E60" s="11" t="s">
        <v>431</v>
      </c>
      <c r="F60" s="3" t="s">
        <v>503</v>
      </c>
      <c r="G60" s="3" t="s">
        <v>499</v>
      </c>
      <c r="H60" s="3"/>
      <c r="I60" s="10" t="s">
        <v>491</v>
      </c>
      <c r="J60" s="11" t="s">
        <v>436</v>
      </c>
      <c r="K60" s="3" t="s">
        <v>503</v>
      </c>
      <c r="L60" s="3" t="s">
        <v>499</v>
      </c>
      <c r="M60" s="97"/>
      <c r="N60" s="10" t="str">
        <f t="shared" si="0"/>
        <v>différents</v>
      </c>
      <c r="O60" s="10" t="str">
        <f t="shared" si="1"/>
        <v>identiques</v>
      </c>
    </row>
    <row r="61" spans="1:20" x14ac:dyDescent="0.35">
      <c r="A61" s="4" t="s">
        <v>378</v>
      </c>
      <c r="B61" s="4" t="s">
        <v>177</v>
      </c>
      <c r="C61" s="20" t="s">
        <v>690</v>
      </c>
      <c r="D61" s="10" t="s">
        <v>491</v>
      </c>
      <c r="E61" s="11" t="s">
        <v>376</v>
      </c>
      <c r="F61" s="4" t="s">
        <v>503</v>
      </c>
      <c r="G61" s="43" t="s">
        <v>497</v>
      </c>
      <c r="H61" s="3" t="s">
        <v>28</v>
      </c>
      <c r="I61" s="10" t="s">
        <v>682</v>
      </c>
      <c r="J61" s="11" t="s">
        <v>376</v>
      </c>
      <c r="K61" s="26" t="s">
        <v>503</v>
      </c>
      <c r="L61" s="3" t="s">
        <v>498</v>
      </c>
      <c r="M61" s="97"/>
      <c r="N61" s="10" t="str">
        <f t="shared" si="0"/>
        <v>identiques</v>
      </c>
      <c r="O61" s="10" t="str">
        <f t="shared" si="1"/>
        <v>différents</v>
      </c>
    </row>
    <row r="62" spans="1:20" x14ac:dyDescent="0.35">
      <c r="A62" s="6" t="s">
        <v>196</v>
      </c>
      <c r="B62" s="6" t="s">
        <v>47</v>
      </c>
      <c r="C62" s="20" t="s">
        <v>685</v>
      </c>
      <c r="D62" s="10" t="s">
        <v>491</v>
      </c>
      <c r="E62" s="11" t="s">
        <v>445</v>
      </c>
      <c r="F62" s="6" t="s">
        <v>503</v>
      </c>
      <c r="G62" s="44" t="s">
        <v>497</v>
      </c>
      <c r="H62" s="3" t="s">
        <v>29</v>
      </c>
      <c r="I62" s="10" t="s">
        <v>682</v>
      </c>
      <c r="J62" s="11" t="s">
        <v>636</v>
      </c>
      <c r="K62" s="42" t="s">
        <v>503</v>
      </c>
      <c r="L62" s="42" t="s">
        <v>497</v>
      </c>
      <c r="M62" s="97" t="s">
        <v>56</v>
      </c>
      <c r="N62" s="10" t="str">
        <f t="shared" si="0"/>
        <v>différents</v>
      </c>
      <c r="O62" s="10" t="str">
        <f t="shared" si="1"/>
        <v>différents</v>
      </c>
    </row>
    <row r="63" spans="1:20" x14ac:dyDescent="0.35">
      <c r="A63" s="2" t="s">
        <v>572</v>
      </c>
      <c r="B63" s="2" t="s">
        <v>112</v>
      </c>
      <c r="C63" s="20" t="s">
        <v>684</v>
      </c>
      <c r="D63" s="10" t="s">
        <v>682</v>
      </c>
      <c r="E63" s="11" t="s">
        <v>571</v>
      </c>
      <c r="F63" s="42" t="s">
        <v>503</v>
      </c>
      <c r="G63" s="42" t="s">
        <v>497</v>
      </c>
      <c r="H63" s="3" t="s">
        <v>56</v>
      </c>
      <c r="I63" s="10" t="s">
        <v>682</v>
      </c>
      <c r="J63" s="11" t="s">
        <v>571</v>
      </c>
      <c r="K63" s="41" t="s">
        <v>503</v>
      </c>
      <c r="L63" s="41" t="s">
        <v>497</v>
      </c>
      <c r="M63" s="97" t="s">
        <v>29</v>
      </c>
      <c r="N63" s="10" t="str">
        <f t="shared" si="0"/>
        <v>identiques</v>
      </c>
      <c r="O63" s="10" t="str">
        <f t="shared" si="1"/>
        <v>identiques</v>
      </c>
    </row>
    <row r="64" spans="1:20" x14ac:dyDescent="0.35">
      <c r="A64" s="5" t="s">
        <v>84</v>
      </c>
      <c r="B64" s="5" t="s">
        <v>87</v>
      </c>
      <c r="C64" s="10" t="s">
        <v>684</v>
      </c>
      <c r="D64" s="10" t="s">
        <v>491</v>
      </c>
      <c r="E64" s="11" t="s">
        <v>421</v>
      </c>
      <c r="F64" s="5" t="s">
        <v>503</v>
      </c>
      <c r="G64" s="41" t="s">
        <v>497</v>
      </c>
      <c r="H64" s="3" t="s">
        <v>29</v>
      </c>
      <c r="I64" s="10" t="s">
        <v>491</v>
      </c>
      <c r="J64" s="11" t="s">
        <v>421</v>
      </c>
      <c r="K64" s="6" t="s">
        <v>503</v>
      </c>
      <c r="L64" s="44" t="s">
        <v>497</v>
      </c>
      <c r="M64" s="97" t="s">
        <v>30</v>
      </c>
      <c r="N64" s="10" t="str">
        <f t="shared" si="0"/>
        <v>identiques</v>
      </c>
      <c r="O64" s="10" t="str">
        <f t="shared" si="1"/>
        <v>identiques</v>
      </c>
    </row>
    <row r="65" spans="1:15" x14ac:dyDescent="0.35">
      <c r="A65" s="3" t="s">
        <v>388</v>
      </c>
      <c r="B65" s="3" t="s">
        <v>97</v>
      </c>
      <c r="C65" s="20" t="s">
        <v>683</v>
      </c>
      <c r="D65" s="10" t="s">
        <v>491</v>
      </c>
      <c r="E65" s="11" t="s">
        <v>486</v>
      </c>
      <c r="F65" s="3" t="s">
        <v>503</v>
      </c>
      <c r="G65" s="3" t="s">
        <v>498</v>
      </c>
      <c r="H65" s="3"/>
      <c r="I65" s="10" t="s">
        <v>682</v>
      </c>
      <c r="J65" s="11" t="s">
        <v>486</v>
      </c>
      <c r="K65" s="26" t="s">
        <v>503</v>
      </c>
      <c r="L65" s="3" t="s">
        <v>498</v>
      </c>
      <c r="M65" s="97"/>
      <c r="N65" s="10" t="str">
        <f t="shared" si="0"/>
        <v>identiques</v>
      </c>
      <c r="O65" s="10" t="str">
        <f t="shared" si="1"/>
        <v>différents</v>
      </c>
    </row>
    <row r="66" spans="1:15" x14ac:dyDescent="0.35">
      <c r="A66" s="2" t="s">
        <v>89</v>
      </c>
      <c r="B66" s="2" t="s">
        <v>94</v>
      </c>
      <c r="C66" s="10" t="s">
        <v>688</v>
      </c>
      <c r="D66" s="10" t="s">
        <v>491</v>
      </c>
      <c r="E66" s="11" t="s">
        <v>422</v>
      </c>
      <c r="F66" s="2" t="s">
        <v>503</v>
      </c>
      <c r="G66" s="42" t="s">
        <v>497</v>
      </c>
      <c r="H66" s="3" t="s">
        <v>16</v>
      </c>
      <c r="I66" s="10" t="s">
        <v>682</v>
      </c>
      <c r="J66" s="11" t="s">
        <v>422</v>
      </c>
      <c r="K66" s="41" t="s">
        <v>503</v>
      </c>
      <c r="L66" s="41" t="s">
        <v>497</v>
      </c>
      <c r="M66" s="97" t="s">
        <v>29</v>
      </c>
      <c r="N66" s="10" t="str">
        <f t="shared" si="0"/>
        <v>identiques</v>
      </c>
      <c r="O66" s="10" t="str">
        <f t="shared" si="1"/>
        <v>différents</v>
      </c>
    </row>
    <row r="67" spans="1:15" x14ac:dyDescent="0.35">
      <c r="A67" s="12" t="s">
        <v>92</v>
      </c>
      <c r="B67" s="12" t="s">
        <v>97</v>
      </c>
      <c r="C67" s="10" t="s">
        <v>684</v>
      </c>
      <c r="D67" s="10" t="s">
        <v>491</v>
      </c>
      <c r="E67" s="11" t="s">
        <v>422</v>
      </c>
      <c r="F67" s="12" t="s">
        <v>503</v>
      </c>
      <c r="G67" s="48" t="s">
        <v>497</v>
      </c>
      <c r="H67" s="3" t="s">
        <v>29</v>
      </c>
      <c r="I67" s="10" t="s">
        <v>682</v>
      </c>
      <c r="J67" s="11" t="s">
        <v>422</v>
      </c>
      <c r="K67" s="26" t="s">
        <v>503</v>
      </c>
      <c r="L67" s="3" t="s">
        <v>499</v>
      </c>
      <c r="M67" s="97"/>
      <c r="N67" s="10" t="str">
        <f t="shared" si="0"/>
        <v>identiques</v>
      </c>
      <c r="O67" s="10" t="str">
        <f t="shared" si="1"/>
        <v>différents</v>
      </c>
    </row>
    <row r="68" spans="1:15" x14ac:dyDescent="0.35">
      <c r="A68" s="2" t="s">
        <v>506</v>
      </c>
      <c r="B68" s="2" t="s">
        <v>507</v>
      </c>
      <c r="C68" s="20" t="s">
        <v>688</v>
      </c>
      <c r="D68" s="10" t="s">
        <v>682</v>
      </c>
      <c r="E68" s="10" t="s">
        <v>505</v>
      </c>
      <c r="F68" s="42" t="s">
        <v>503</v>
      </c>
      <c r="G68" s="42" t="s">
        <v>497</v>
      </c>
      <c r="H68" s="3" t="s">
        <v>27</v>
      </c>
      <c r="I68" s="10" t="s">
        <v>682</v>
      </c>
      <c r="J68" s="10" t="s">
        <v>505</v>
      </c>
      <c r="K68" s="41" t="s">
        <v>503</v>
      </c>
      <c r="L68" s="41" t="s">
        <v>497</v>
      </c>
      <c r="M68" s="97" t="s">
        <v>30</v>
      </c>
      <c r="N68" s="10" t="str">
        <f t="shared" si="0"/>
        <v>identiques</v>
      </c>
      <c r="O68" s="10" t="str">
        <f t="shared" si="1"/>
        <v>identiques</v>
      </c>
    </row>
    <row r="69" spans="1:15" x14ac:dyDescent="0.35">
      <c r="A69" s="3" t="s">
        <v>354</v>
      </c>
      <c r="B69" s="3" t="s">
        <v>38</v>
      </c>
      <c r="C69" s="20" t="s">
        <v>683</v>
      </c>
      <c r="D69" s="10" t="s">
        <v>491</v>
      </c>
      <c r="E69" s="11" t="s">
        <v>482</v>
      </c>
      <c r="F69" s="3" t="s">
        <v>503</v>
      </c>
      <c r="G69" s="3" t="s">
        <v>498</v>
      </c>
      <c r="H69" s="3"/>
      <c r="I69" s="10" t="s">
        <v>682</v>
      </c>
      <c r="J69" s="11" t="s">
        <v>541</v>
      </c>
      <c r="K69" s="42" t="s">
        <v>503</v>
      </c>
      <c r="L69" s="42" t="s">
        <v>497</v>
      </c>
      <c r="M69" s="97" t="s">
        <v>16</v>
      </c>
      <c r="N69" s="10" t="str">
        <f t="shared" ref="N69:N75" si="2">IF($E69=$J69, "identiques", "différents")</f>
        <v>différents</v>
      </c>
      <c r="O69" s="10" t="str">
        <f t="shared" ref="O69:O75" si="3">IF($D69=$I69, "identiques", "différents")</f>
        <v>différents</v>
      </c>
    </row>
    <row r="70" spans="1:15" x14ac:dyDescent="0.35">
      <c r="A70" s="2" t="s">
        <v>160</v>
      </c>
      <c r="B70" s="2" t="s">
        <v>119</v>
      </c>
      <c r="C70" s="20" t="s">
        <v>684</v>
      </c>
      <c r="D70" s="10" t="s">
        <v>491</v>
      </c>
      <c r="E70" s="11" t="s">
        <v>435</v>
      </c>
      <c r="F70" s="2" t="s">
        <v>503</v>
      </c>
      <c r="G70" s="42" t="s">
        <v>497</v>
      </c>
      <c r="H70" s="3" t="s">
        <v>16</v>
      </c>
      <c r="I70" s="10" t="s">
        <v>491</v>
      </c>
      <c r="J70" s="11" t="s">
        <v>435</v>
      </c>
      <c r="K70" s="4" t="s">
        <v>503</v>
      </c>
      <c r="L70" s="43" t="s">
        <v>497</v>
      </c>
      <c r="M70" s="97" t="s">
        <v>66</v>
      </c>
      <c r="N70" s="10" t="str">
        <f t="shared" si="2"/>
        <v>identiques</v>
      </c>
      <c r="O70" s="10" t="str">
        <f t="shared" si="3"/>
        <v>identiques</v>
      </c>
    </row>
    <row r="71" spans="1:15" x14ac:dyDescent="0.35">
      <c r="A71" s="2" t="s">
        <v>213</v>
      </c>
      <c r="B71" s="2" t="s">
        <v>69</v>
      </c>
      <c r="C71" s="20" t="s">
        <v>687</v>
      </c>
      <c r="D71" s="10" t="s">
        <v>491</v>
      </c>
      <c r="E71" s="11" t="s">
        <v>448</v>
      </c>
      <c r="F71" s="2" t="s">
        <v>503</v>
      </c>
      <c r="G71" s="42" t="s">
        <v>497</v>
      </c>
      <c r="H71" s="3" t="s">
        <v>56</v>
      </c>
      <c r="I71" s="10" t="s">
        <v>682</v>
      </c>
      <c r="J71" s="11" t="s">
        <v>448</v>
      </c>
      <c r="K71" s="45" t="s">
        <v>503</v>
      </c>
      <c r="L71" s="18" t="s">
        <v>499</v>
      </c>
      <c r="M71" s="97"/>
      <c r="N71" s="10" t="str">
        <f t="shared" si="2"/>
        <v>identiques</v>
      </c>
      <c r="O71" s="10" t="str">
        <f t="shared" si="3"/>
        <v>différents</v>
      </c>
    </row>
    <row r="72" spans="1:15" x14ac:dyDescent="0.35">
      <c r="A72" s="7" t="s">
        <v>12</v>
      </c>
      <c r="B72" s="7" t="s">
        <v>23</v>
      </c>
      <c r="C72" s="10" t="s">
        <v>685</v>
      </c>
      <c r="D72" s="10" t="s">
        <v>491</v>
      </c>
      <c r="E72" s="10" t="s">
        <v>411</v>
      </c>
      <c r="F72" s="7" t="s">
        <v>503</v>
      </c>
      <c r="G72" s="7" t="s">
        <v>497</v>
      </c>
      <c r="H72" s="3" t="s">
        <v>30</v>
      </c>
      <c r="I72" s="10" t="s">
        <v>682</v>
      </c>
      <c r="J72" s="11" t="s">
        <v>552</v>
      </c>
      <c r="K72" s="42" t="s">
        <v>503</v>
      </c>
      <c r="L72" s="42" t="s">
        <v>497</v>
      </c>
      <c r="M72" s="97" t="s">
        <v>56</v>
      </c>
      <c r="N72" s="10" t="str">
        <f t="shared" si="2"/>
        <v>différents</v>
      </c>
      <c r="O72" s="10" t="str">
        <f t="shared" si="3"/>
        <v>différents</v>
      </c>
    </row>
    <row r="73" spans="1:15" x14ac:dyDescent="0.35">
      <c r="A73" s="3" t="s">
        <v>200</v>
      </c>
      <c r="B73" s="3" t="s">
        <v>105</v>
      </c>
      <c r="C73" s="20" t="s">
        <v>683</v>
      </c>
      <c r="D73" s="10" t="s">
        <v>491</v>
      </c>
      <c r="E73" s="11" t="s">
        <v>445</v>
      </c>
      <c r="F73" s="3" t="s">
        <v>503</v>
      </c>
      <c r="G73" s="3" t="s">
        <v>498</v>
      </c>
      <c r="H73" s="3"/>
      <c r="I73" s="10" t="s">
        <v>682</v>
      </c>
      <c r="J73" s="11" t="s">
        <v>445</v>
      </c>
      <c r="K73" s="26" t="s">
        <v>503</v>
      </c>
      <c r="L73" s="3" t="s">
        <v>498</v>
      </c>
      <c r="M73" s="97"/>
      <c r="N73" s="10" t="str">
        <f t="shared" si="2"/>
        <v>identiques</v>
      </c>
      <c r="O73" s="10" t="str">
        <f t="shared" si="3"/>
        <v>différents</v>
      </c>
    </row>
    <row r="74" spans="1:15" x14ac:dyDescent="0.35">
      <c r="A74" s="2" t="s">
        <v>666</v>
      </c>
      <c r="B74" s="2" t="s">
        <v>105</v>
      </c>
      <c r="C74" s="20" t="s">
        <v>684</v>
      </c>
      <c r="D74" s="10" t="s">
        <v>682</v>
      </c>
      <c r="E74" s="11" t="s">
        <v>484</v>
      </c>
      <c r="F74" s="42" t="s">
        <v>503</v>
      </c>
      <c r="G74" s="42" t="s">
        <v>497</v>
      </c>
      <c r="H74" s="3" t="s">
        <v>56</v>
      </c>
      <c r="I74" s="10" t="s">
        <v>682</v>
      </c>
      <c r="J74" s="11" t="s">
        <v>484</v>
      </c>
      <c r="K74" s="44" t="s">
        <v>503</v>
      </c>
      <c r="L74" s="44" t="s">
        <v>497</v>
      </c>
      <c r="M74" s="97" t="s">
        <v>28</v>
      </c>
      <c r="N74" s="10" t="str">
        <f t="shared" si="2"/>
        <v>identiques</v>
      </c>
      <c r="O74" s="10" t="str">
        <f t="shared" si="3"/>
        <v>identiques</v>
      </c>
    </row>
    <row r="75" spans="1:15" x14ac:dyDescent="0.35">
      <c r="A75" s="2" t="s">
        <v>194</v>
      </c>
      <c r="B75" s="2" t="s">
        <v>201</v>
      </c>
      <c r="C75" s="20" t="s">
        <v>688</v>
      </c>
      <c r="D75" s="10" t="s">
        <v>491</v>
      </c>
      <c r="E75" s="11" t="s">
        <v>445</v>
      </c>
      <c r="F75" s="2" t="s">
        <v>503</v>
      </c>
      <c r="G75" s="42" t="s">
        <v>497</v>
      </c>
      <c r="H75" s="3" t="s">
        <v>56</v>
      </c>
      <c r="I75" s="10" t="s">
        <v>491</v>
      </c>
      <c r="J75" s="11" t="s">
        <v>445</v>
      </c>
      <c r="K75" s="4" t="s">
        <v>503</v>
      </c>
      <c r="L75" s="43" t="s">
        <v>497</v>
      </c>
      <c r="M75" s="97" t="s">
        <v>66</v>
      </c>
      <c r="N75" s="10" t="str">
        <f t="shared" si="2"/>
        <v>identiques</v>
      </c>
      <c r="O75" s="10" t="str">
        <f t="shared" si="3"/>
        <v>identiques</v>
      </c>
    </row>
    <row r="78" spans="1:15" ht="15" thickBot="1" x14ac:dyDescent="0.4">
      <c r="D78" t="s">
        <v>734</v>
      </c>
      <c r="E78" t="s">
        <v>735</v>
      </c>
    </row>
    <row r="79" spans="1:15" x14ac:dyDescent="0.35">
      <c r="D79" s="83" t="s">
        <v>498</v>
      </c>
      <c r="E79" s="54" t="s">
        <v>498</v>
      </c>
      <c r="F79" s="54">
        <f>COUNTIFS($G$4:$G$75,D79, $L$4:$L$75, E79)</f>
        <v>12</v>
      </c>
      <c r="G79" s="191">
        <f>SUM(F79:F82)</f>
        <v>20</v>
      </c>
      <c r="H79" s="196" t="s">
        <v>736</v>
      </c>
    </row>
    <row r="80" spans="1:15" x14ac:dyDescent="0.35">
      <c r="D80" s="84" t="s">
        <v>498</v>
      </c>
      <c r="E80" s="10" t="s">
        <v>499</v>
      </c>
      <c r="F80" s="10">
        <f t="shared" ref="F80:F81" si="4">COUNTIFS($G$4:$G$75,D80, $L$4:$L$75, E80)</f>
        <v>1</v>
      </c>
      <c r="G80" s="190"/>
      <c r="H80" s="197"/>
      <c r="J80" s="199" t="s">
        <v>749</v>
      </c>
      <c r="K80" s="190"/>
      <c r="L80" s="190" t="s">
        <v>745</v>
      </c>
      <c r="M80" s="190"/>
      <c r="N80" s="190"/>
    </row>
    <row r="81" spans="4:14" x14ac:dyDescent="0.35">
      <c r="D81" s="84" t="s">
        <v>499</v>
      </c>
      <c r="E81" s="10" t="s">
        <v>498</v>
      </c>
      <c r="F81" s="10">
        <f t="shared" si="4"/>
        <v>1</v>
      </c>
      <c r="G81" s="190"/>
      <c r="H81" s="197"/>
      <c r="J81" s="190"/>
      <c r="K81" s="190"/>
      <c r="L81" s="107" t="s">
        <v>743</v>
      </c>
      <c r="M81" s="108" t="s">
        <v>744</v>
      </c>
      <c r="N81" s="102" t="s">
        <v>748</v>
      </c>
    </row>
    <row r="82" spans="4:14" ht="16" thickBot="1" x14ac:dyDescent="0.4">
      <c r="D82" s="85" t="s">
        <v>499</v>
      </c>
      <c r="E82" s="86" t="s">
        <v>499</v>
      </c>
      <c r="F82" s="86">
        <f t="shared" ref="F82:F87" si="5">COUNTIFS($G$4:$G$75,D82, $L$4:$L$75, E82)</f>
        <v>6</v>
      </c>
      <c r="G82" s="195"/>
      <c r="H82" s="198"/>
      <c r="J82" s="190" t="s">
        <v>746</v>
      </c>
      <c r="K82" s="105" t="s">
        <v>743</v>
      </c>
      <c r="L82" s="111">
        <f>COUNTIFS($N$4:$N$75,L81, $O$4:$O$75,K82)</f>
        <v>16</v>
      </c>
      <c r="M82" s="112">
        <f>COUNTIFS($N$4:$N$75,M81, $O$4:$O$75,K82)</f>
        <v>13</v>
      </c>
      <c r="N82" s="109">
        <f>SUM(L82:M82)</f>
        <v>29</v>
      </c>
    </row>
    <row r="83" spans="4:14" ht="15.5" x14ac:dyDescent="0.35">
      <c r="D83" s="83" t="s">
        <v>497</v>
      </c>
      <c r="E83" s="54" t="s">
        <v>499</v>
      </c>
      <c r="F83" s="54">
        <f t="shared" si="5"/>
        <v>4</v>
      </c>
      <c r="G83" s="191">
        <f>SUM(F83:F86)</f>
        <v>18</v>
      </c>
      <c r="H83" s="196" t="s">
        <v>737</v>
      </c>
      <c r="J83" s="190"/>
      <c r="K83" s="106" t="s">
        <v>744</v>
      </c>
      <c r="L83" s="113">
        <f>COUNTIFS($N$4:$N$75,L81, $O$4:$O$75,K83)</f>
        <v>23</v>
      </c>
      <c r="M83" s="114">
        <f>COUNTIFS($N$4:$N$75,M81, $O$4:$O$75,K83)</f>
        <v>20</v>
      </c>
      <c r="N83" s="110">
        <f>SUM(L83:M83)</f>
        <v>43</v>
      </c>
    </row>
    <row r="84" spans="4:14" x14ac:dyDescent="0.35">
      <c r="D84" s="84" t="s">
        <v>497</v>
      </c>
      <c r="E84" s="10" t="s">
        <v>498</v>
      </c>
      <c r="F84" s="10">
        <f t="shared" si="5"/>
        <v>6</v>
      </c>
      <c r="G84" s="190"/>
      <c r="H84" s="197"/>
      <c r="J84" s="190"/>
      <c r="K84" s="100" t="s">
        <v>748</v>
      </c>
      <c r="L84" s="103">
        <f>SUM(L82:L83)</f>
        <v>39</v>
      </c>
      <c r="M84" s="104">
        <f>SUM(M82:M83)</f>
        <v>33</v>
      </c>
      <c r="N84" s="101">
        <f>SUM(L84:M84)</f>
        <v>72</v>
      </c>
    </row>
    <row r="85" spans="4:14" x14ac:dyDescent="0.35">
      <c r="D85" s="87" t="s">
        <v>499</v>
      </c>
      <c r="E85" s="10" t="s">
        <v>497</v>
      </c>
      <c r="F85" s="10">
        <f t="shared" si="5"/>
        <v>3</v>
      </c>
      <c r="G85" s="190"/>
      <c r="H85" s="197"/>
      <c r="L85" s="1"/>
    </row>
    <row r="86" spans="4:14" ht="15" thickBot="1" x14ac:dyDescent="0.4">
      <c r="D86" s="88" t="s">
        <v>498</v>
      </c>
      <c r="E86" s="86" t="s">
        <v>497</v>
      </c>
      <c r="F86" s="86">
        <f t="shared" si="5"/>
        <v>5</v>
      </c>
      <c r="G86" s="195"/>
      <c r="H86" s="198"/>
    </row>
    <row r="87" spans="4:14" ht="29" x14ac:dyDescent="0.35">
      <c r="D87" s="117" t="s">
        <v>497</v>
      </c>
      <c r="E87" s="191" t="s">
        <v>497</v>
      </c>
      <c r="F87" s="91">
        <f t="shared" si="5"/>
        <v>34</v>
      </c>
      <c r="G87" s="92">
        <f>F87</f>
        <v>34</v>
      </c>
      <c r="H87" s="93" t="s">
        <v>738</v>
      </c>
      <c r="K87" s="1"/>
      <c r="L87" s="1"/>
    </row>
    <row r="88" spans="4:14" ht="15" thickBot="1" x14ac:dyDescent="0.4">
      <c r="D88" s="118"/>
      <c r="E88" s="124"/>
      <c r="F88" s="89" t="s">
        <v>740</v>
      </c>
      <c r="G88" s="89">
        <v>3</v>
      </c>
      <c r="H88" s="90" t="s">
        <v>739</v>
      </c>
      <c r="J88" s="199" t="s">
        <v>750</v>
      </c>
      <c r="K88" s="190"/>
      <c r="L88" s="190" t="s">
        <v>745</v>
      </c>
      <c r="M88" s="190"/>
      <c r="N88" s="190"/>
    </row>
    <row r="89" spans="4:14" x14ac:dyDescent="0.35">
      <c r="J89" s="190"/>
      <c r="K89" s="190"/>
      <c r="L89" s="107" t="s">
        <v>743</v>
      </c>
      <c r="M89" s="108" t="s">
        <v>744</v>
      </c>
      <c r="N89" s="102" t="s">
        <v>748</v>
      </c>
    </row>
    <row r="90" spans="4:14" ht="15.5" x14ac:dyDescent="0.35">
      <c r="F90" s="94" t="s">
        <v>741</v>
      </c>
      <c r="G90" s="82">
        <f>COUNTA(A4:A75)</f>
        <v>72</v>
      </c>
      <c r="H90" s="94" t="s">
        <v>751</v>
      </c>
      <c r="J90" s="190" t="s">
        <v>746</v>
      </c>
      <c r="K90" s="105" t="s">
        <v>743</v>
      </c>
      <c r="L90" s="111">
        <f>COUNTIFS($N$4:$N$75,L89, $O$4:$O$75,K90,$G$4:$G$75, $D$87,$L$4:$L$75,$E$87)</f>
        <v>15</v>
      </c>
      <c r="M90" s="112">
        <f>COUNTIFS($N$4:$N$75,M89, $O$4:$O$75,K90,$G$4:$G$75, $D$87,$L$4:$L$75,$E$87)</f>
        <v>6</v>
      </c>
      <c r="N90" s="109">
        <f>SUM(L90:M90)</f>
        <v>21</v>
      </c>
    </row>
    <row r="91" spans="4:14" ht="15.5" x14ac:dyDescent="0.35">
      <c r="J91" s="190"/>
      <c r="K91" s="106" t="s">
        <v>744</v>
      </c>
      <c r="L91" s="113">
        <f>COUNTIFS($N$4:$N$75,L89, $O$4:$O$75,K91,$G$4:$G$75, $D$87,$L$4:$L$75,$E$87)</f>
        <v>6</v>
      </c>
      <c r="M91" s="114">
        <f>COUNTIFS($N$4:$N$75,M89, $O$4:$O$75,K91,$G$4:$G$75, $D$87,$L$4:$L$75,$E$87)</f>
        <v>7</v>
      </c>
      <c r="N91" s="110">
        <f>SUM(L91:M91)</f>
        <v>13</v>
      </c>
    </row>
    <row r="92" spans="4:14" x14ac:dyDescent="0.35">
      <c r="J92" s="190"/>
      <c r="K92" s="100" t="s">
        <v>748</v>
      </c>
      <c r="L92" s="103">
        <f>SUM(L90:L91)</f>
        <v>21</v>
      </c>
      <c r="M92" s="104">
        <f>SUM(M90:M91)</f>
        <v>13</v>
      </c>
      <c r="N92" s="101">
        <f>SUM(L92:M92)</f>
        <v>34</v>
      </c>
    </row>
  </sheetData>
  <mergeCells count="14">
    <mergeCell ref="L88:N88"/>
    <mergeCell ref="J90:J92"/>
    <mergeCell ref="D87:D88"/>
    <mergeCell ref="E87:E88"/>
    <mergeCell ref="D2:H2"/>
    <mergeCell ref="I2:M2"/>
    <mergeCell ref="G79:G82"/>
    <mergeCell ref="H79:H82"/>
    <mergeCell ref="G83:G86"/>
    <mergeCell ref="H83:H86"/>
    <mergeCell ref="J82:J84"/>
    <mergeCell ref="L80:N80"/>
    <mergeCell ref="J80:K81"/>
    <mergeCell ref="J88:K89"/>
  </mergeCells>
  <pageMargins left="0.7" right="0.7" top="0.75" bottom="0.75" header="0.3" footer="0.3"/>
  <pageSetup paperSize="9" scale="36" orientation="landscape" horizontalDpi="1800" verticalDpi="18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Compilation</vt:lpstr>
      <vt:lpstr>Calcul</vt:lpstr>
      <vt:lpstr>Tri doublon</vt:lpstr>
      <vt:lpstr>Compilation!Zone_d_impression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</dc:creator>
  <cp:lastModifiedBy>Olivier DHALLUIN</cp:lastModifiedBy>
  <cp:lastPrinted>2017-01-03T16:14:05Z</cp:lastPrinted>
  <dcterms:created xsi:type="dcterms:W3CDTF">2016-12-02T14:28:52Z</dcterms:created>
  <dcterms:modified xsi:type="dcterms:W3CDTF">2017-01-10T16:43:43Z</dcterms:modified>
</cp:coreProperties>
</file>