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asketfrance-my.sharepoint.com/personal/hdf-2_ffbb365_com/Documents/SPORTIVE/STATUT ENTRAINEUR/SAISON 2026 2027/"/>
    </mc:Choice>
  </mc:AlternateContent>
  <xr:revisionPtr revIDLastSave="0" documentId="8_{518FC001-42D0-4F56-BA83-F91C510F4F2C}" xr6:coauthVersionLast="47" xr6:coauthVersionMax="47" xr10:uidLastSave="{00000000-0000-0000-0000-000000000000}"/>
  <bookViews>
    <workbookView xWindow="-21720" yWindow="4320" windowWidth="21840" windowHeight="13020" xr2:uid="{00000000-000D-0000-FFFF-FFFF00000000}"/>
  </bookViews>
  <sheets>
    <sheet name="Déclaration  Staff" sheetId="1" r:id="rId1"/>
    <sheet name="Données" sheetId="2" state="hidden" r:id="rId2"/>
  </sheets>
  <definedNames>
    <definedName name="_Hlk142490268" localSheetId="0">'Déclaration  Staff'!$A$5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9" i="1" l="1"/>
  <c r="E25" i="1"/>
  <c r="K61" i="1" s="1"/>
  <c r="I47" i="1" l="1"/>
  <c r="D61" i="1" s="1"/>
  <c r="L24" i="1"/>
  <c r="L23" i="1"/>
  <c r="K23" i="1"/>
  <c r="K24" i="1"/>
  <c r="K21" i="1"/>
  <c r="K22" i="1"/>
  <c r="K20" i="1"/>
  <c r="K53" i="1"/>
  <c r="J57" i="1" s="1"/>
  <c r="L25" i="1" l="1"/>
  <c r="J59" i="1" s="1"/>
  <c r="K34" i="1"/>
  <c r="K33" i="1"/>
  <c r="K35" i="1"/>
  <c r="K36" i="1"/>
  <c r="K37" i="1"/>
  <c r="K32" i="1"/>
  <c r="K18" i="1"/>
  <c r="K25" i="1" s="1"/>
  <c r="K26" i="1" s="1"/>
  <c r="D57" i="1" l="1"/>
  <c r="K38" i="1"/>
  <c r="J39" i="1" l="1"/>
  <c r="D59" i="1"/>
  <c r="J61" i="1"/>
  <c r="K64" i="1" s="1"/>
</calcChain>
</file>

<file path=xl/sharedStrings.xml><?xml version="1.0" encoding="utf-8"?>
<sst xmlns="http://schemas.openxmlformats.org/spreadsheetml/2006/main" count="176" uniqueCount="159">
  <si>
    <t>N° de LICENCE</t>
  </si>
  <si>
    <r>
      <t>DIPLÔM</t>
    </r>
    <r>
      <rPr>
        <b/>
        <sz val="12"/>
        <color rgb="FF000000"/>
        <rFont val="Calibri"/>
        <family val="2"/>
        <scheme val="minor"/>
      </rPr>
      <t>E</t>
    </r>
  </si>
  <si>
    <t xml:space="preserve">POINTS </t>
  </si>
  <si>
    <t>R2</t>
  </si>
  <si>
    <t>R3</t>
  </si>
  <si>
    <t>U15</t>
  </si>
  <si>
    <t>U13</t>
  </si>
  <si>
    <t>Initiateur</t>
  </si>
  <si>
    <t xml:space="preserve">Double qualification BF </t>
  </si>
  <si>
    <t>EJ</t>
  </si>
  <si>
    <t>ER</t>
  </si>
  <si>
    <t>BE1</t>
  </si>
  <si>
    <t xml:space="preserve">DE JEPS / DEFB </t>
  </si>
  <si>
    <t>DAJB en complément BE1</t>
  </si>
  <si>
    <t>BE2</t>
  </si>
  <si>
    <t xml:space="preserve">DES/ DEPB </t>
  </si>
  <si>
    <t>DAJB en complément DE</t>
  </si>
  <si>
    <t>filières</t>
  </si>
  <si>
    <t>Féminin</t>
  </si>
  <si>
    <t>Masculin</t>
  </si>
  <si>
    <t>diplômes</t>
  </si>
  <si>
    <t>Brevet Fédéral</t>
  </si>
  <si>
    <t>P1 du CQP</t>
  </si>
  <si>
    <t>P2 du CQP</t>
  </si>
  <si>
    <t>Module 1 + [Module 2 ou 3] du DETB</t>
  </si>
  <si>
    <t>CQP complet</t>
  </si>
  <si>
    <t>DETB complet</t>
  </si>
  <si>
    <t>fonction remplaçant</t>
  </si>
  <si>
    <t>Equipe Jeune Département</t>
  </si>
  <si>
    <t>Equipe Seniore Département</t>
  </si>
  <si>
    <t>Assistant coach</t>
  </si>
  <si>
    <t>autre</t>
  </si>
  <si>
    <t>Encadrant mini basket</t>
  </si>
  <si>
    <t>école minibasket</t>
  </si>
  <si>
    <t>Agréé HdF</t>
  </si>
  <si>
    <t>Responsable Technique</t>
  </si>
  <si>
    <t>Pt coach</t>
  </si>
  <si>
    <t>BILAN</t>
  </si>
  <si>
    <t>Niveau</t>
  </si>
  <si>
    <t>Niveaux fédéraux</t>
  </si>
  <si>
    <t>NF2</t>
  </si>
  <si>
    <t>NF3</t>
  </si>
  <si>
    <t>NM3</t>
  </si>
  <si>
    <t>NM2</t>
  </si>
  <si>
    <t>Centre Formation</t>
  </si>
  <si>
    <t>Centre Entraînement</t>
  </si>
  <si>
    <t>Pré Nationale</t>
  </si>
  <si>
    <t>U15 Elite</t>
  </si>
  <si>
    <t>U18 Elite</t>
  </si>
  <si>
    <t>Assistant</t>
  </si>
  <si>
    <t>Statut</t>
  </si>
  <si>
    <t>NON</t>
  </si>
  <si>
    <t>POINTS</t>
  </si>
  <si>
    <t>Equipe</t>
  </si>
  <si>
    <t>OUI</t>
  </si>
  <si>
    <t>Attestation suivi CS1+CS2 du DETB</t>
  </si>
  <si>
    <t>Attestation suivi CS1+CS2+CS3+CS4 du DETB</t>
  </si>
  <si>
    <t>Prof EPS</t>
  </si>
  <si>
    <t>Bonification coach U11</t>
  </si>
  <si>
    <t>Ecole Française Labellisée 3 étoiles</t>
  </si>
  <si>
    <t>Ecole Française Labellisée 2 étoiles</t>
  </si>
  <si>
    <t>bonification minibasket 2**</t>
  </si>
  <si>
    <t>bonification EFMB 3***</t>
  </si>
  <si>
    <t>U18</t>
  </si>
  <si>
    <t>BIDARD FABIEN</t>
  </si>
  <si>
    <t>DIALLO MOCTAR</t>
  </si>
  <si>
    <t>FAGOT FRANCK</t>
  </si>
  <si>
    <t>HORN CHRISTOPHE</t>
  </si>
  <si>
    <t>LEMATRE DENIS</t>
  </si>
  <si>
    <t>RENARD MAXIME</t>
  </si>
  <si>
    <t>ROHART CHRISTOPHE</t>
  </si>
  <si>
    <t>TILLIER OLIVIER</t>
  </si>
  <si>
    <t>TURPIN MATHIEU</t>
  </si>
  <si>
    <t>WEDLARSKI LUDOVIC</t>
  </si>
  <si>
    <t>DELPORTE FABIEN</t>
  </si>
  <si>
    <t>DELROT GUY</t>
  </si>
  <si>
    <t>LAMBLIN SIMON</t>
  </si>
  <si>
    <t>DUFOSSE WILLY</t>
  </si>
  <si>
    <t>FOURRIER YOHANN</t>
  </si>
  <si>
    <t>MACHHOULI AMBDILLAH</t>
  </si>
  <si>
    <t>WAVELET STEPHANIE</t>
  </si>
  <si>
    <t>WAVELET JULIEN</t>
  </si>
  <si>
    <t>BATEL FRANCK</t>
  </si>
  <si>
    <t>BIELAWSKI CHRISTIAN</t>
  </si>
  <si>
    <t>DEPIENNE MAXIMILIEN</t>
  </si>
  <si>
    <t>DUBREUCQ PATRICK</t>
  </si>
  <si>
    <t>LANQUEPIN THERESE</t>
  </si>
  <si>
    <t>MARIE LUDOVIC</t>
  </si>
  <si>
    <t>PLOUQUET YOHANN</t>
  </si>
  <si>
    <t>RAOUT YVAN</t>
  </si>
  <si>
    <t>THIEBAUT DAVID</t>
  </si>
  <si>
    <t>DEVOS ERIC</t>
  </si>
  <si>
    <t>PETIT EMILIEN</t>
  </si>
  <si>
    <t>HIRSCH OLIVIER</t>
  </si>
  <si>
    <t>HOUVENAGHEL STEPHAN</t>
  </si>
  <si>
    <t>KON ZINA GAYLORD</t>
  </si>
  <si>
    <t>MORLET THIERRY</t>
  </si>
  <si>
    <t>PLANECKI PASCAL</t>
  </si>
  <si>
    <t>RESIMONT ALBIN</t>
  </si>
  <si>
    <t>WIDART MAEL</t>
  </si>
  <si>
    <t>BEUN MARION</t>
  </si>
  <si>
    <t>CHAPUIS EMMA</t>
  </si>
  <si>
    <t>DESCHAMPS ALEXANDRE</t>
  </si>
  <si>
    <t>DUBOIS XAVIER</t>
  </si>
  <si>
    <t>GIRARD CELINE</t>
  </si>
  <si>
    <t>JARRIGE JONATHAN</t>
  </si>
  <si>
    <t>THOMAS JULES</t>
  </si>
  <si>
    <t>Staff Technique 2026-2027</t>
  </si>
  <si>
    <t>Partie réservée à la PNM 
et Championnat de France</t>
  </si>
  <si>
    <t>RMU21 ELITE</t>
  </si>
  <si>
    <t>EQUIPES REGIONALES ENGAGEES</t>
  </si>
  <si>
    <t>LES ENTRAINEURS PRINCIPAUX :</t>
  </si>
  <si>
    <t>LES ENTRAINEURS REMPLACANTS :</t>
  </si>
  <si>
    <t>Fonction au sein du club</t>
  </si>
  <si>
    <t>RESPONSABLE TECHNIQUE (liste officielle) :</t>
  </si>
  <si>
    <t>ECOLE Française MINI-BASKET</t>
  </si>
  <si>
    <t xml:space="preserve">MINI-BASKET : </t>
  </si>
  <si>
    <t>ENTRAINEURS PRINCIPAUX</t>
  </si>
  <si>
    <t>ENTRAINEURS REMPLACANTS</t>
  </si>
  <si>
    <t xml:space="preserve">Nombre de points nécessaires </t>
  </si>
  <si>
    <t>Entraineur</t>
  </si>
  <si>
    <t>Entraineur / Assistant</t>
  </si>
  <si>
    <t>NOMS et PRENOMS des entraineurs PRINCIPAUX</t>
  </si>
  <si>
    <t xml:space="preserve">NOMS et PRENOMS des entraineurs Pré-Nationaux et Chpt de France </t>
  </si>
  <si>
    <t>NOMS et PRENOMS des ENTRAINEURS REMPLACANTS</t>
  </si>
  <si>
    <t>Ecole Française Labellisée 2 ou 3 étoiles</t>
  </si>
  <si>
    <t>CLUB :</t>
  </si>
  <si>
    <t>FILIERES :</t>
  </si>
  <si>
    <t xml:space="preserve">TOTAL GENERAL DES POINTS DECLARES </t>
  </si>
  <si>
    <t>DIPLÔME</t>
  </si>
  <si>
    <t xml:space="preserve">Ces entraineurs PRINCIPAUX apporteront AU MINIMUM 75% des points nécessaires              </t>
  </si>
  <si>
    <t xml:space="preserve">Ces entraineurs REMPLACANTS apporteront AU MAXIMUM 25% des points nécessaires    </t>
  </si>
  <si>
    <t>BONIFICATION
VALORISATION</t>
  </si>
  <si>
    <t>BONIFICATIONS</t>
  </si>
  <si>
    <t>Responsable Technique Agréé Ligue HDF</t>
  </si>
  <si>
    <t>TOTAL POINTS OBTENUS</t>
  </si>
  <si>
    <t>VALORISATION U13/U15</t>
  </si>
  <si>
    <t>ECOLE FRANCAISE DE MINI-BASKET</t>
  </si>
  <si>
    <t>RESPONSABLE TECHNIQUE AGREE</t>
  </si>
  <si>
    <t>R3 équipe montante</t>
  </si>
  <si>
    <t>0 pt</t>
  </si>
  <si>
    <t>1 pt</t>
  </si>
  <si>
    <t>3 pts</t>
  </si>
  <si>
    <t>4 pts</t>
  </si>
  <si>
    <t xml:space="preserve">BP JEPS BB </t>
  </si>
  <si>
    <t>TTBB en formation</t>
  </si>
  <si>
    <t>TTBB complet</t>
  </si>
  <si>
    <t>Devra obligatoirement figurer dans la liste pour être comptabilisé</t>
  </si>
  <si>
    <t>BARBRY EMILIEN</t>
  </si>
  <si>
    <t>BINAULD CEDRIC</t>
  </si>
  <si>
    <t>COULON Jean Sébastien</t>
  </si>
  <si>
    <t>COURBOT MAXIME</t>
  </si>
  <si>
    <t>DELPIERRE PAUL</t>
  </si>
  <si>
    <t>GHELLER VINCIANE</t>
  </si>
  <si>
    <t>LEFEVRE--BURG LUC</t>
  </si>
  <si>
    <t>LOUCHEZ LAURA</t>
  </si>
  <si>
    <t>NOULIN DAVID</t>
  </si>
  <si>
    <t>RYCKEBOER FABIEN</t>
  </si>
  <si>
    <t>VERCOUTRE NICOLAS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</si>
</sst>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</font>
    <font>
      <i/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8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24"/>
      <color theme="1"/>
      <name val="Calibri"/>
      <family val="2"/>
    </font>
    <font>
      <b/>
      <sz val="24"/>
      <color theme="5" tint="-0.499984740745262"/>
      <name val="Calibri"/>
      <family val="2"/>
    </font>
    <font>
      <b/>
      <sz val="16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D3F505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45">
        <stop position="0">
          <color theme="9" tint="0.40000610370189521"/>
        </stop>
        <stop position="1">
          <color theme="4"/>
        </stop>
      </gradient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5E3B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A0A0A"/>
        <bgColor indexed="64"/>
      </patternFill>
    </fill>
    <fill>
      <patternFill patternType="solid">
        <fgColor rgb="FF0C0C0C"/>
        <bgColor indexed="64"/>
      </patternFill>
    </fill>
  </fills>
  <borders count="5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vertical="center"/>
    </xf>
    <xf numFmtId="0" fontId="0" fillId="5" borderId="0" xfId="0" applyFill="1"/>
    <xf numFmtId="0" fontId="8" fillId="5" borderId="0" xfId="0" applyFont="1" applyFill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13" fillId="8" borderId="38" xfId="0" applyFont="1" applyFill="1" applyBorder="1" applyAlignment="1">
      <alignment horizontal="center" vertical="center" wrapText="1"/>
    </xf>
    <xf numFmtId="0" fontId="13" fillId="8" borderId="39" xfId="0" applyFont="1" applyFill="1" applyBorder="1" applyAlignment="1">
      <alignment horizontal="center" vertical="center" wrapText="1"/>
    </xf>
    <xf numFmtId="0" fontId="13" fillId="8" borderId="40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vertical="center" wrapText="1"/>
    </xf>
    <xf numFmtId="0" fontId="17" fillId="5" borderId="0" xfId="0" applyFont="1" applyFill="1" applyAlignment="1">
      <alignment vertical="center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6" xfId="0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3" fillId="0" borderId="44" xfId="0" applyFont="1" applyBorder="1" applyAlignment="1">
      <alignment horizontal="left" vertical="center"/>
    </xf>
    <xf numFmtId="0" fontId="12" fillId="0" borderId="44" xfId="0" applyFont="1" applyBorder="1" applyAlignment="1">
      <alignment vertical="center" wrapText="1"/>
    </xf>
    <xf numFmtId="0" fontId="12" fillId="0" borderId="44" xfId="0" applyFont="1" applyBorder="1" applyAlignment="1">
      <alignment vertical="center"/>
    </xf>
    <xf numFmtId="0" fontId="6" fillId="5" borderId="50" xfId="0" applyFont="1" applyFill="1" applyBorder="1" applyAlignment="1">
      <alignment horizontal="center" vertical="center" wrapText="1"/>
    </xf>
    <xf numFmtId="0" fontId="21" fillId="5" borderId="44" xfId="0" applyFont="1" applyFill="1" applyBorder="1" applyAlignment="1">
      <alignment vertical="center"/>
    </xf>
    <xf numFmtId="0" fontId="6" fillId="5" borderId="44" xfId="0" applyFont="1" applyFill="1" applyBorder="1" applyAlignment="1">
      <alignment vertical="center"/>
    </xf>
    <xf numFmtId="0" fontId="9" fillId="5" borderId="44" xfId="0" applyFont="1" applyFill="1" applyBorder="1" applyAlignment="1">
      <alignment vertical="center"/>
    </xf>
    <xf numFmtId="0" fontId="21" fillId="5" borderId="5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20" fillId="0" borderId="44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48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5" borderId="44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1" xfId="0" applyBorder="1" applyAlignment="1">
      <alignment vertical="center"/>
    </xf>
    <xf numFmtId="0" fontId="22" fillId="5" borderId="0" xfId="0" applyFont="1" applyFill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49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1" fillId="5" borderId="50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left" vertical="center" wrapText="1"/>
    </xf>
    <xf numFmtId="0" fontId="0" fillId="9" borderId="11" xfId="0" applyFill="1" applyBorder="1" applyAlignment="1">
      <alignment horizontal="right" vertical="center" wrapText="1"/>
    </xf>
    <xf numFmtId="0" fontId="11" fillId="3" borderId="19" xfId="0" applyFont="1" applyFill="1" applyBorder="1" applyAlignment="1">
      <alignment horizontal="left" vertical="center" wrapText="1"/>
    </xf>
    <xf numFmtId="0" fontId="11" fillId="8" borderId="23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26" fillId="0" borderId="28" xfId="0" applyFont="1" applyBorder="1" applyAlignment="1">
      <alignment horizontal="center" vertical="center" wrapText="1"/>
    </xf>
    <xf numFmtId="0" fontId="11" fillId="3" borderId="52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vertical="center"/>
    </xf>
    <xf numFmtId="0" fontId="11" fillId="3" borderId="14" xfId="0" applyFont="1" applyFill="1" applyBorder="1" applyAlignment="1">
      <alignment horizontal="left" vertical="center" wrapText="1" indent="1"/>
    </xf>
    <xf numFmtId="0" fontId="11" fillId="3" borderId="50" xfId="0" applyFont="1" applyFill="1" applyBorder="1" applyAlignment="1">
      <alignment horizontal="left" vertical="center" wrapText="1" indent="1"/>
    </xf>
    <xf numFmtId="0" fontId="11" fillId="3" borderId="20" xfId="0" applyFont="1" applyFill="1" applyBorder="1" applyAlignment="1">
      <alignment horizontal="left" vertical="center" wrapText="1" indent="1"/>
    </xf>
    <xf numFmtId="0" fontId="11" fillId="8" borderId="24" xfId="0" applyFont="1" applyFill="1" applyBorder="1" applyAlignment="1">
      <alignment horizontal="left" vertical="center" wrapText="1" indent="1"/>
    </xf>
    <xf numFmtId="0" fontId="19" fillId="7" borderId="38" xfId="0" applyFont="1" applyFill="1" applyBorder="1" applyAlignment="1" applyProtection="1">
      <alignment horizontal="center" vertical="center" wrapText="1"/>
      <protection locked="0"/>
    </xf>
    <xf numFmtId="0" fontId="19" fillId="7" borderId="11" xfId="0" applyFont="1" applyFill="1" applyBorder="1" applyAlignment="1" applyProtection="1">
      <alignment horizontal="center" vertical="center" wrapText="1"/>
      <protection locked="0"/>
    </xf>
    <xf numFmtId="0" fontId="19" fillId="7" borderId="11" xfId="0" applyFont="1" applyFill="1" applyBorder="1" applyAlignment="1" applyProtection="1">
      <alignment vertical="center" wrapText="1"/>
      <protection locked="0"/>
    </xf>
    <xf numFmtId="0" fontId="19" fillId="7" borderId="39" xfId="0" applyFont="1" applyFill="1" applyBorder="1" applyAlignment="1" applyProtection="1">
      <alignment horizontal="center" vertical="center" wrapText="1"/>
      <protection locked="0"/>
    </xf>
    <xf numFmtId="0" fontId="19" fillId="7" borderId="52" xfId="0" applyFont="1" applyFill="1" applyBorder="1" applyAlignment="1" applyProtection="1">
      <alignment horizontal="left" vertical="center" wrapText="1"/>
      <protection locked="0"/>
    </xf>
    <xf numFmtId="0" fontId="19" fillId="7" borderId="50" xfId="0" applyFont="1" applyFill="1" applyBorder="1" applyAlignment="1" applyProtection="1">
      <alignment horizontal="left" vertical="center" wrapText="1"/>
      <protection locked="0"/>
    </xf>
    <xf numFmtId="0" fontId="19" fillId="7" borderId="11" xfId="0" applyFont="1" applyFill="1" applyBorder="1" applyAlignment="1" applyProtection="1">
      <alignment horizontal="left" vertical="center" wrapText="1"/>
      <protection locked="0"/>
    </xf>
    <xf numFmtId="0" fontId="19" fillId="7" borderId="40" xfId="0" applyFont="1" applyFill="1" applyBorder="1" applyAlignment="1" applyProtection="1">
      <alignment horizontal="center" vertical="center" wrapText="1"/>
      <protection locked="0"/>
    </xf>
    <xf numFmtId="0" fontId="19" fillId="7" borderId="40" xfId="0" applyFont="1" applyFill="1" applyBorder="1" applyAlignment="1" applyProtection="1">
      <alignment vertical="center" wrapText="1"/>
      <protection locked="0"/>
    </xf>
    <xf numFmtId="0" fontId="19" fillId="7" borderId="18" xfId="0" applyFont="1" applyFill="1" applyBorder="1" applyAlignment="1" applyProtection="1">
      <alignment vertical="center" wrapText="1"/>
      <protection locked="0"/>
    </xf>
    <xf numFmtId="0" fontId="19" fillId="7" borderId="38" xfId="0" applyFont="1" applyFill="1" applyBorder="1" applyAlignment="1" applyProtection="1">
      <alignment vertical="center" wrapText="1"/>
      <protection locked="0"/>
    </xf>
    <xf numFmtId="0" fontId="19" fillId="7" borderId="19" xfId="0" applyFont="1" applyFill="1" applyBorder="1" applyAlignment="1" applyProtection="1">
      <alignment vertical="center" wrapText="1"/>
      <protection locked="0"/>
    </xf>
    <xf numFmtId="0" fontId="19" fillId="7" borderId="39" xfId="0" applyFont="1" applyFill="1" applyBorder="1" applyAlignment="1" applyProtection="1">
      <alignment vertical="center" wrapText="1"/>
      <protection locked="0"/>
    </xf>
    <xf numFmtId="0" fontId="19" fillId="7" borderId="23" xfId="0" applyFont="1" applyFill="1" applyBorder="1" applyAlignment="1" applyProtection="1">
      <alignment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18" fillId="7" borderId="1" xfId="0" applyFont="1" applyFill="1" applyBorder="1" applyAlignment="1" applyProtection="1">
      <alignment vertical="center" wrapText="1"/>
      <protection locked="0"/>
    </xf>
    <xf numFmtId="0" fontId="19" fillId="7" borderId="21" xfId="0" applyFont="1" applyFill="1" applyBorder="1" applyAlignment="1" applyProtection="1">
      <alignment vertical="center"/>
      <protection locked="0"/>
    </xf>
    <xf numFmtId="0" fontId="19" fillId="7" borderId="30" xfId="0" applyFont="1" applyFill="1" applyBorder="1" applyAlignment="1" applyProtection="1">
      <alignment horizontal="center" vertical="center" wrapText="1"/>
      <protection locked="0"/>
    </xf>
    <xf numFmtId="0" fontId="19" fillId="7" borderId="30" xfId="0" applyFont="1" applyFill="1" applyBorder="1" applyAlignment="1" applyProtection="1">
      <alignment horizontal="left" vertical="center" wrapText="1"/>
      <protection locked="0"/>
    </xf>
    <xf numFmtId="0" fontId="19" fillId="7" borderId="37" xfId="0" applyFont="1" applyFill="1" applyBorder="1" applyAlignment="1" applyProtection="1">
      <alignment horizontal="left" vertical="center" wrapText="1"/>
      <protection locked="0"/>
    </xf>
    <xf numFmtId="0" fontId="19" fillId="7" borderId="25" xfId="0" applyFont="1" applyFill="1" applyBorder="1" applyAlignment="1" applyProtection="1">
      <alignment vertical="center"/>
      <protection locked="0"/>
    </xf>
    <xf numFmtId="0" fontId="19" fillId="7" borderId="34" xfId="0" applyFont="1" applyFill="1" applyBorder="1" applyAlignment="1" applyProtection="1">
      <alignment horizontal="left" vertical="center" wrapText="1"/>
      <protection locked="0"/>
    </xf>
    <xf numFmtId="0" fontId="17" fillId="0" borderId="1" xfId="0" applyFont="1" applyBorder="1" applyAlignment="1">
      <alignment horizontal="center" vertical="center"/>
    </xf>
    <xf numFmtId="0" fontId="0" fillId="5" borderId="45" xfId="0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48" xfId="0" applyFill="1" applyBorder="1" applyAlignment="1">
      <alignment horizontal="center" vertical="center" wrapText="1"/>
    </xf>
    <xf numFmtId="0" fontId="0" fillId="5" borderId="49" xfId="0" applyFill="1" applyBorder="1" applyAlignment="1">
      <alignment horizontal="center" vertical="center" wrapText="1"/>
    </xf>
    <xf numFmtId="0" fontId="0" fillId="5" borderId="51" xfId="0" applyFill="1" applyBorder="1" applyAlignment="1">
      <alignment horizontal="center" vertical="center" wrapText="1"/>
    </xf>
    <xf numFmtId="0" fontId="1" fillId="5" borderId="45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>
      <alignment horizontal="center" vertical="center" wrapText="1"/>
    </xf>
    <xf numFmtId="0" fontId="1" fillId="5" borderId="44" xfId="0" applyFont="1" applyFill="1" applyBorder="1" applyAlignment="1">
      <alignment horizontal="center" vertical="center" wrapText="1"/>
    </xf>
    <xf numFmtId="0" fontId="1" fillId="5" borderId="48" xfId="0" applyFont="1" applyFill="1" applyBorder="1" applyAlignment="1">
      <alignment horizontal="center" vertical="center" wrapText="1"/>
    </xf>
    <xf numFmtId="0" fontId="1" fillId="5" borderId="49" xfId="0" applyFont="1" applyFill="1" applyBorder="1" applyAlignment="1">
      <alignment horizontal="center" vertical="center" wrapText="1"/>
    </xf>
    <xf numFmtId="0" fontId="1" fillId="5" borderId="5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19" fillId="7" borderId="31" xfId="0" applyFont="1" applyFill="1" applyBorder="1" applyAlignment="1" applyProtection="1">
      <alignment vertical="center" wrapText="1"/>
      <protection locked="0"/>
    </xf>
    <xf numFmtId="0" fontId="19" fillId="7" borderId="20" xfId="0" applyFont="1" applyFill="1" applyBorder="1" applyAlignment="1" applyProtection="1">
      <alignment vertical="center" wrapText="1"/>
      <protection locked="0"/>
    </xf>
    <xf numFmtId="0" fontId="19" fillId="7" borderId="21" xfId="0" applyFont="1" applyFill="1" applyBorder="1" applyAlignment="1" applyProtection="1">
      <alignment vertical="center" wrapText="1"/>
      <protection locked="0"/>
    </xf>
    <xf numFmtId="0" fontId="19" fillId="7" borderId="18" xfId="0" applyFont="1" applyFill="1" applyBorder="1" applyAlignment="1" applyProtection="1">
      <alignment horizontal="left" vertical="center"/>
      <protection locked="0"/>
    </xf>
    <xf numFmtId="0" fontId="19" fillId="7" borderId="14" xfId="0" applyFont="1" applyFill="1" applyBorder="1" applyAlignment="1" applyProtection="1">
      <alignment horizontal="left" vertical="center"/>
      <protection locked="0"/>
    </xf>
    <xf numFmtId="0" fontId="19" fillId="7" borderId="13" xfId="0" applyFont="1" applyFill="1" applyBorder="1" applyAlignment="1" applyProtection="1">
      <alignment horizontal="left" vertical="center"/>
      <protection locked="0"/>
    </xf>
    <xf numFmtId="0" fontId="19" fillId="7" borderId="19" xfId="0" applyFont="1" applyFill="1" applyBorder="1" applyAlignment="1" applyProtection="1">
      <alignment horizontal="left" vertical="center"/>
      <protection locked="0"/>
    </xf>
    <xf numFmtId="0" fontId="19" fillId="7" borderId="20" xfId="0" applyFont="1" applyFill="1" applyBorder="1" applyAlignment="1" applyProtection="1">
      <alignment horizontal="left" vertical="center"/>
      <protection locked="0"/>
    </xf>
    <xf numFmtId="0" fontId="19" fillId="7" borderId="22" xfId="0" applyFont="1" applyFill="1" applyBorder="1" applyAlignment="1" applyProtection="1">
      <alignment horizontal="left" vertical="center"/>
      <protection locked="0"/>
    </xf>
    <xf numFmtId="0" fontId="24" fillId="6" borderId="36" xfId="0" applyFont="1" applyFill="1" applyBorder="1" applyAlignment="1">
      <alignment horizontal="center" vertical="center" wrapText="1"/>
    </xf>
    <xf numFmtId="0" fontId="24" fillId="6" borderId="16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9" fillId="7" borderId="23" xfId="0" applyFont="1" applyFill="1" applyBorder="1" applyAlignment="1" applyProtection="1">
      <alignment horizontal="left" vertical="center"/>
      <protection locked="0"/>
    </xf>
    <xf numFmtId="0" fontId="19" fillId="7" borderId="24" xfId="0" applyFont="1" applyFill="1" applyBorder="1" applyAlignment="1" applyProtection="1">
      <alignment horizontal="left" vertical="center"/>
      <protection locked="0"/>
    </xf>
    <xf numFmtId="0" fontId="19" fillId="7" borderId="26" xfId="0" applyFont="1" applyFill="1" applyBorder="1" applyAlignment="1" applyProtection="1">
      <alignment horizontal="left" vertical="center"/>
      <protection locked="0"/>
    </xf>
    <xf numFmtId="0" fontId="25" fillId="10" borderId="44" xfId="0" applyFont="1" applyFill="1" applyBorder="1" applyAlignment="1">
      <alignment horizontal="center" vertical="center"/>
    </xf>
    <xf numFmtId="0" fontId="25" fillId="10" borderId="0" xfId="0" applyFont="1" applyFill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42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19" fillId="7" borderId="43" xfId="0" applyFont="1" applyFill="1" applyBorder="1" applyAlignment="1" applyProtection="1">
      <alignment vertical="center" wrapText="1"/>
      <protection locked="0"/>
    </xf>
    <xf numFmtId="0" fontId="19" fillId="7" borderId="24" xfId="0" applyFont="1" applyFill="1" applyBorder="1" applyAlignment="1" applyProtection="1">
      <alignment vertical="center" wrapText="1"/>
      <protection locked="0"/>
    </xf>
    <xf numFmtId="0" fontId="19" fillId="7" borderId="25" xfId="0" applyFont="1" applyFill="1" applyBorder="1" applyAlignment="1" applyProtection="1">
      <alignment vertical="center" wrapText="1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6" fillId="5" borderId="36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 applyProtection="1">
      <alignment horizontal="left" vertical="center" wrapText="1"/>
      <protection locked="0"/>
    </xf>
    <xf numFmtId="0" fontId="19" fillId="7" borderId="14" xfId="0" applyFont="1" applyFill="1" applyBorder="1" applyAlignment="1" applyProtection="1">
      <alignment horizontal="left" vertical="center" wrapText="1"/>
      <protection locked="0"/>
    </xf>
    <xf numFmtId="0" fontId="19" fillId="7" borderId="13" xfId="0" applyFont="1" applyFill="1" applyBorder="1" applyAlignment="1" applyProtection="1">
      <alignment horizontal="left" vertical="center" wrapText="1"/>
      <protection locked="0"/>
    </xf>
    <xf numFmtId="0" fontId="24" fillId="6" borderId="9" xfId="0" applyFont="1" applyFill="1" applyBorder="1" applyAlignment="1">
      <alignment horizontal="center" vertical="center" wrapText="1"/>
    </xf>
    <xf numFmtId="0" fontId="17" fillId="7" borderId="31" xfId="0" applyFont="1" applyFill="1" applyBorder="1" applyAlignment="1" applyProtection="1">
      <alignment horizontal="center" vertical="center"/>
      <protection locked="0"/>
    </xf>
    <xf numFmtId="0" fontId="17" fillId="7" borderId="20" xfId="0" applyFont="1" applyFill="1" applyBorder="1" applyAlignment="1" applyProtection="1">
      <alignment horizontal="center" vertical="center"/>
      <protection locked="0"/>
    </xf>
    <xf numFmtId="0" fontId="17" fillId="7" borderId="21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5" fillId="3" borderId="2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9" fillId="7" borderId="23" xfId="0" applyFont="1" applyFill="1" applyBorder="1" applyAlignment="1" applyProtection="1">
      <alignment horizontal="left" vertical="center" wrapText="1"/>
      <protection locked="0"/>
    </xf>
    <xf numFmtId="0" fontId="19" fillId="7" borderId="24" xfId="0" applyFont="1" applyFill="1" applyBorder="1" applyAlignment="1" applyProtection="1">
      <alignment horizontal="left" vertical="center" wrapText="1"/>
      <protection locked="0"/>
    </xf>
    <xf numFmtId="0" fontId="19" fillId="7" borderId="26" xfId="0" applyFont="1" applyFill="1" applyBorder="1" applyAlignment="1" applyProtection="1">
      <alignment horizontal="left" vertical="center" wrapText="1"/>
      <protection locked="0"/>
    </xf>
    <xf numFmtId="0" fontId="19" fillId="7" borderId="19" xfId="0" applyFont="1" applyFill="1" applyBorder="1" applyAlignment="1" applyProtection="1">
      <alignment horizontal="left" vertical="center" wrapText="1"/>
      <protection locked="0"/>
    </xf>
    <xf numFmtId="0" fontId="19" fillId="7" borderId="20" xfId="0" applyFont="1" applyFill="1" applyBorder="1" applyAlignment="1" applyProtection="1">
      <alignment horizontal="left" vertical="center" wrapText="1"/>
      <protection locked="0"/>
    </xf>
    <xf numFmtId="0" fontId="19" fillId="7" borderId="22" xfId="0" applyFont="1" applyFill="1" applyBorder="1" applyAlignment="1" applyProtection="1">
      <alignment horizontal="left" vertical="center" wrapText="1"/>
      <protection locked="0"/>
    </xf>
    <xf numFmtId="0" fontId="1" fillId="5" borderId="36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 patternType="solid">
          <fgColor auto="1"/>
          <bgColor rgb="FF66FF33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66FF33"/>
        </patternFill>
      </fill>
    </dxf>
    <dxf>
      <font>
        <b/>
        <i val="0"/>
      </font>
      <fill>
        <patternFill patternType="solid">
          <fgColor auto="1"/>
          <bgColor rgb="FF66FF33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66FF33"/>
      <color rgb="FFFF0000"/>
      <color rgb="FFD9D9D9"/>
      <color rgb="FF0C0C0C"/>
      <color rgb="FF0A0A0A"/>
      <color rgb="FFABEFFF"/>
      <color rgb="FF00CCFF"/>
      <color rgb="FF0099FF"/>
      <color rgb="FFD5E3BB"/>
      <color rgb="FFD3F5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M65"/>
  <sheetViews>
    <sheetView tabSelected="1" workbookViewId="0">
      <selection activeCell="K52" sqref="K52"/>
    </sheetView>
  </sheetViews>
  <sheetFormatPr baseColWidth="10" defaultColWidth="9" defaultRowHeight="14.4" x14ac:dyDescent="0.3"/>
  <cols>
    <col min="3" max="3" width="16.88671875" customWidth="1"/>
    <col min="5" max="5" width="11.33203125" customWidth="1"/>
    <col min="6" max="6" width="15.109375" customWidth="1"/>
    <col min="7" max="7" width="6.44140625" customWidth="1"/>
    <col min="8" max="8" width="16.44140625" customWidth="1"/>
    <col min="9" max="9" width="11" customWidth="1"/>
    <col min="10" max="10" width="18.44140625" customWidth="1"/>
    <col min="11" max="11" width="18.44140625" bestFit="1" customWidth="1"/>
    <col min="12" max="12" width="14.33203125" bestFit="1" customWidth="1"/>
    <col min="13" max="13" width="10.44140625" bestFit="1" customWidth="1"/>
  </cols>
  <sheetData>
    <row r="1" spans="1:12" ht="31.8" thickBot="1" x14ac:dyDescent="0.35">
      <c r="A1" s="165" t="s">
        <v>126</v>
      </c>
      <c r="B1" s="165"/>
      <c r="C1" s="165"/>
      <c r="D1" s="23"/>
      <c r="E1" s="162"/>
      <c r="F1" s="163"/>
      <c r="G1" s="163"/>
      <c r="H1" s="163"/>
      <c r="I1" s="163"/>
      <c r="J1" s="164"/>
      <c r="K1" s="23"/>
      <c r="L1" s="36"/>
    </row>
    <row r="2" spans="1:12" ht="16.2" customHeight="1" x14ac:dyDescent="0.3">
      <c r="A2" s="1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31.2" x14ac:dyDescent="0.3">
      <c r="A3" s="166" t="s">
        <v>107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1:12" ht="16.2" customHeight="1" thickBot="1" x14ac:dyDescent="0.35">
      <c r="A4" s="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ht="31.8" thickBot="1" x14ac:dyDescent="0.35">
      <c r="A5" s="165" t="s">
        <v>127</v>
      </c>
      <c r="B5" s="165"/>
      <c r="C5" s="165"/>
      <c r="D5" s="23"/>
      <c r="E5" s="162"/>
      <c r="F5" s="163"/>
      <c r="G5" s="163"/>
      <c r="H5" s="163"/>
      <c r="I5" s="163"/>
      <c r="J5" s="164"/>
      <c r="K5" s="23"/>
      <c r="L5" s="36"/>
    </row>
    <row r="6" spans="1:12" ht="15" customHeight="1" x14ac:dyDescent="0.3">
      <c r="A6" s="8"/>
      <c r="B6" s="8"/>
      <c r="C6" s="8"/>
      <c r="D6" s="8"/>
      <c r="E6" s="36"/>
      <c r="F6" s="36"/>
      <c r="G6" s="36"/>
      <c r="H6" s="36"/>
      <c r="I6" s="36"/>
      <c r="J6" s="20"/>
      <c r="K6" s="20"/>
      <c r="L6" s="36"/>
    </row>
    <row r="7" spans="1:12" ht="16.5" customHeight="1" x14ac:dyDescent="0.3">
      <c r="A7" s="37" t="s">
        <v>111</v>
      </c>
      <c r="B7" s="36"/>
      <c r="C7" s="8"/>
      <c r="D7" s="8"/>
      <c r="E7" s="36"/>
      <c r="F7" s="36"/>
      <c r="G7" s="36"/>
      <c r="H7" s="36"/>
      <c r="I7" s="36"/>
      <c r="J7" s="20"/>
      <c r="K7" s="20"/>
      <c r="L7" s="36"/>
    </row>
    <row r="8" spans="1:12" ht="15" customHeight="1" thickBot="1" x14ac:dyDescent="0.35">
      <c r="A8" s="6"/>
      <c r="B8" s="6"/>
      <c r="C8" s="6"/>
      <c r="D8" s="6"/>
      <c r="E8" s="36"/>
      <c r="F8" s="36"/>
      <c r="G8" s="36"/>
      <c r="H8" s="36"/>
      <c r="I8" s="36"/>
      <c r="J8" s="36"/>
      <c r="K8" s="36"/>
      <c r="L8" s="36"/>
    </row>
    <row r="9" spans="1:12" ht="33" customHeight="1" thickTop="1" thickBot="1" x14ac:dyDescent="0.35">
      <c r="A9" s="36"/>
      <c r="B9" s="36"/>
      <c r="C9" s="132" t="s">
        <v>108</v>
      </c>
      <c r="D9" s="133"/>
      <c r="E9" s="12" t="s">
        <v>38</v>
      </c>
      <c r="F9" s="113" t="s">
        <v>123</v>
      </c>
      <c r="G9" s="113"/>
      <c r="H9" s="113"/>
      <c r="I9" s="13" t="s">
        <v>0</v>
      </c>
      <c r="J9" s="13" t="s">
        <v>129</v>
      </c>
      <c r="K9" s="14" t="s">
        <v>121</v>
      </c>
      <c r="L9" s="36"/>
    </row>
    <row r="10" spans="1:12" ht="24" customHeight="1" thickBot="1" x14ac:dyDescent="0.35">
      <c r="A10" s="8"/>
      <c r="B10" s="8"/>
      <c r="C10" s="134"/>
      <c r="D10" s="135"/>
      <c r="E10" s="94"/>
      <c r="F10" s="114"/>
      <c r="G10" s="115"/>
      <c r="H10" s="116"/>
      <c r="I10" s="95"/>
      <c r="J10" s="96"/>
      <c r="K10" s="97"/>
      <c r="L10" s="36"/>
    </row>
    <row r="11" spans="1:12" ht="24" customHeight="1" thickBot="1" x14ac:dyDescent="0.35">
      <c r="A11" s="8"/>
      <c r="B11" s="8"/>
      <c r="C11" s="134"/>
      <c r="D11" s="135"/>
      <c r="E11" s="94"/>
      <c r="F11" s="114"/>
      <c r="G11" s="115"/>
      <c r="H11" s="116"/>
      <c r="I11" s="95"/>
      <c r="J11" s="96"/>
      <c r="K11" s="97"/>
      <c r="L11" s="36"/>
    </row>
    <row r="12" spans="1:12" ht="24" customHeight="1" thickBot="1" x14ac:dyDescent="0.35">
      <c r="A12" s="8"/>
      <c r="B12" s="8"/>
      <c r="C12" s="134"/>
      <c r="D12" s="135"/>
      <c r="E12" s="94"/>
      <c r="F12" s="114"/>
      <c r="G12" s="115"/>
      <c r="H12" s="116"/>
      <c r="I12" s="95"/>
      <c r="J12" s="96"/>
      <c r="K12" s="97"/>
      <c r="L12" s="36"/>
    </row>
    <row r="13" spans="1:12" ht="24" customHeight="1" thickBot="1" x14ac:dyDescent="0.35">
      <c r="A13" s="8"/>
      <c r="B13" s="8"/>
      <c r="C13" s="136"/>
      <c r="D13" s="137"/>
      <c r="E13" s="98"/>
      <c r="F13" s="149"/>
      <c r="G13" s="150"/>
      <c r="H13" s="151"/>
      <c r="I13" s="95"/>
      <c r="J13" s="96"/>
      <c r="K13" s="99"/>
      <c r="L13" s="36"/>
    </row>
    <row r="14" spans="1:12" ht="16.2" customHeight="1" thickTop="1" x14ac:dyDescent="0.3">
      <c r="A14" s="6"/>
      <c r="B14" s="6"/>
      <c r="C14" s="6"/>
      <c r="D14" s="6"/>
      <c r="E14" s="36"/>
      <c r="F14" s="36"/>
      <c r="G14" s="36"/>
      <c r="H14" s="36"/>
      <c r="I14" s="36"/>
      <c r="J14" s="36"/>
      <c r="K14" s="36"/>
      <c r="L14" s="36"/>
    </row>
    <row r="15" spans="1:12" ht="16.2" customHeight="1" thickBot="1" x14ac:dyDescent="0.3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ht="15.75" customHeight="1" thickTop="1" x14ac:dyDescent="0.3">
      <c r="A16" s="36"/>
      <c r="B16" s="36"/>
      <c r="C16" s="170" t="s">
        <v>110</v>
      </c>
      <c r="D16" s="171"/>
      <c r="E16" s="152"/>
      <c r="F16" s="170" t="s">
        <v>122</v>
      </c>
      <c r="G16" s="171"/>
      <c r="H16" s="152"/>
      <c r="I16" s="141" t="s">
        <v>0</v>
      </c>
      <c r="J16" s="167" t="s">
        <v>129</v>
      </c>
      <c r="K16" s="138" t="s">
        <v>2</v>
      </c>
      <c r="L16" s="138" t="s">
        <v>132</v>
      </c>
    </row>
    <row r="17" spans="1:13" ht="15.75" customHeight="1" thickBot="1" x14ac:dyDescent="0.35">
      <c r="A17" s="36"/>
      <c r="B17" s="36"/>
      <c r="C17" s="172"/>
      <c r="D17" s="173"/>
      <c r="E17" s="153"/>
      <c r="F17" s="172"/>
      <c r="G17" s="173"/>
      <c r="H17" s="153"/>
      <c r="I17" s="169"/>
      <c r="J17" s="168"/>
      <c r="K17" s="139"/>
      <c r="L17" s="139"/>
    </row>
    <row r="18" spans="1:13" ht="24" customHeight="1" thickTop="1" thickBot="1" x14ac:dyDescent="0.35">
      <c r="A18" s="36"/>
      <c r="B18" s="36"/>
      <c r="C18" s="55" t="s">
        <v>139</v>
      </c>
      <c r="D18" s="74" t="s">
        <v>140</v>
      </c>
      <c r="E18" s="78"/>
      <c r="F18" s="158"/>
      <c r="G18" s="159"/>
      <c r="H18" s="160"/>
      <c r="I18" s="79"/>
      <c r="J18" s="80"/>
      <c r="K18" s="62" t="str">
        <f>IF(ISBLANK(J18), "----", VLOOKUP(J18,Données!$I$4:$J$22,2,FALSE))</f>
        <v>----</v>
      </c>
      <c r="L18" s="56"/>
    </row>
    <row r="19" spans="1:13" ht="25.95" customHeight="1" thickBot="1" x14ac:dyDescent="0.35">
      <c r="A19" s="36"/>
      <c r="B19" s="36"/>
      <c r="C19" s="72" t="s">
        <v>4</v>
      </c>
      <c r="D19" s="75" t="s">
        <v>141</v>
      </c>
      <c r="E19" s="81"/>
      <c r="F19" s="82"/>
      <c r="G19" s="83"/>
      <c r="H19" s="84"/>
      <c r="I19" s="79"/>
      <c r="J19" s="80"/>
      <c r="K19" s="62" t="str">
        <f>IF(ISBLANK(J19), "----", VLOOKUP(J19,Données!$I$4:$J$22,2,FALSE))</f>
        <v>----</v>
      </c>
      <c r="L19" s="56"/>
    </row>
    <row r="20" spans="1:13" s="9" customFormat="1" ht="25.95" customHeight="1" thickBot="1" x14ac:dyDescent="0.35">
      <c r="A20" s="36"/>
      <c r="B20" s="36"/>
      <c r="C20" s="57" t="s">
        <v>3</v>
      </c>
      <c r="D20" s="76" t="s">
        <v>142</v>
      </c>
      <c r="E20" s="81"/>
      <c r="F20" s="177"/>
      <c r="G20" s="178"/>
      <c r="H20" s="179"/>
      <c r="I20" s="79"/>
      <c r="J20" s="80"/>
      <c r="K20" s="62" t="str">
        <f>IF(ISBLANK(J20), "----", VLOOKUP(J20,Données!$I$4:$J$22,2,FALSE))</f>
        <v>----</v>
      </c>
      <c r="L20" s="56"/>
      <c r="M20"/>
    </row>
    <row r="21" spans="1:13" s="9" customFormat="1" ht="25.95" customHeight="1" thickBot="1" x14ac:dyDescent="0.35">
      <c r="A21" s="36"/>
      <c r="B21" s="36"/>
      <c r="C21" s="57" t="s">
        <v>109</v>
      </c>
      <c r="D21" s="76" t="s">
        <v>141</v>
      </c>
      <c r="E21" s="81"/>
      <c r="F21" s="177"/>
      <c r="G21" s="178"/>
      <c r="H21" s="179"/>
      <c r="I21" s="79"/>
      <c r="J21" s="80"/>
      <c r="K21" s="62" t="str">
        <f>IF(ISBLANK(J21), "----", VLOOKUP(J21,Données!$I$4:$J$22,2,FALSE))</f>
        <v>----</v>
      </c>
      <c r="L21" s="56"/>
    </row>
    <row r="22" spans="1:13" ht="25.95" customHeight="1" thickBot="1" x14ac:dyDescent="0.35">
      <c r="A22" s="36"/>
      <c r="B22" s="36"/>
      <c r="C22" s="57" t="s">
        <v>63</v>
      </c>
      <c r="D22" s="76" t="s">
        <v>142</v>
      </c>
      <c r="E22" s="81"/>
      <c r="F22" s="177"/>
      <c r="G22" s="178"/>
      <c r="H22" s="179"/>
      <c r="I22" s="79"/>
      <c r="J22" s="80"/>
      <c r="K22" s="62" t="str">
        <f>IF(ISBLANK(J22), "----", VLOOKUP(J22,Données!$I$4:$J$22,2,FALSE))</f>
        <v>----</v>
      </c>
      <c r="L22" s="56"/>
    </row>
    <row r="23" spans="1:13" ht="25.95" customHeight="1" thickBot="1" x14ac:dyDescent="0.35">
      <c r="A23" s="36"/>
      <c r="B23" s="36"/>
      <c r="C23" s="57" t="s">
        <v>5</v>
      </c>
      <c r="D23" s="76" t="s">
        <v>143</v>
      </c>
      <c r="E23" s="81"/>
      <c r="F23" s="177"/>
      <c r="G23" s="178"/>
      <c r="H23" s="179"/>
      <c r="I23" s="79"/>
      <c r="J23" s="80"/>
      <c r="K23" s="62" t="str">
        <f>IF(ISBLANK(J23), "----", VLOOKUP(J23,Données!$I$4:$J$22,2,FALSE))</f>
        <v>----</v>
      </c>
      <c r="L23" s="62">
        <f>IF(OR(J23="BP JEPS BB / TTBB",J23="DETB complet",J23="CQP complet"),3,0)</f>
        <v>0</v>
      </c>
    </row>
    <row r="24" spans="1:13" ht="25.95" customHeight="1" thickBot="1" x14ac:dyDescent="0.35">
      <c r="A24" s="36"/>
      <c r="B24" s="36"/>
      <c r="C24" s="58" t="s">
        <v>6</v>
      </c>
      <c r="D24" s="77" t="s">
        <v>143</v>
      </c>
      <c r="E24" s="81"/>
      <c r="F24" s="174"/>
      <c r="G24" s="175"/>
      <c r="H24" s="176"/>
      <c r="I24" s="85"/>
      <c r="J24" s="86"/>
      <c r="K24" s="63" t="str">
        <f>IF(ISBLANK(J24), "----", VLOOKUP(J24,Données!$I$4:$J$22,2,FALSE))</f>
        <v>----</v>
      </c>
      <c r="L24" s="63">
        <f>IF(OR(J24="BP JEPS BB / TTBB",J24="DETB complet",J24="CQP complet"),3,0)</f>
        <v>0</v>
      </c>
    </row>
    <row r="25" spans="1:13" s="9" customFormat="1" ht="36" customHeight="1" thickTop="1" thickBot="1" x14ac:dyDescent="0.35">
      <c r="A25" s="38"/>
      <c r="B25" s="38"/>
      <c r="C25" s="156" t="s">
        <v>119</v>
      </c>
      <c r="D25" s="157"/>
      <c r="E25" s="59">
        <f>IF(E19="Oui",1,0)
+IF(E20="Oui",3,0)
+IF(E21="Oui",1,0)
+IF(E22="Oui",3,0)
+IF(E23="Oui",4,0)
+IF(E24="Oui",4,0)</f>
        <v>0</v>
      </c>
      <c r="F25" s="123" t="s">
        <v>130</v>
      </c>
      <c r="G25" s="124"/>
      <c r="H25" s="124"/>
      <c r="I25" s="124"/>
      <c r="J25" s="161"/>
      <c r="K25" s="61">
        <f>SUM(K18:K24)</f>
        <v>0</v>
      </c>
      <c r="L25" s="61">
        <f>L23+L24</f>
        <v>0</v>
      </c>
    </row>
    <row r="26" spans="1:13" s="9" customFormat="1" ht="16.2" customHeight="1" thickTop="1" x14ac:dyDescent="0.3">
      <c r="A26" s="38"/>
      <c r="B26" s="38"/>
      <c r="C26" s="10"/>
      <c r="D26" s="38"/>
      <c r="E26" s="11"/>
      <c r="F26" s="140"/>
      <c r="G26" s="140"/>
      <c r="H26" s="140"/>
      <c r="I26" s="11"/>
      <c r="J26" s="11"/>
      <c r="K26" s="101" t="str">
        <f>IF(K25&gt;=(E25*0.75),"OK ! Passez à l'étape suivante svp","ERREUR – Les Entraîneurs Principaux doivent représenter au moins 75% des points nécessaires ")</f>
        <v>OK ! Passez à l'étape suivante svp</v>
      </c>
      <c r="L26" s="102"/>
    </row>
    <row r="27" spans="1:13" s="9" customFormat="1" ht="16.2" customHeight="1" x14ac:dyDescent="0.3">
      <c r="B27" s="38"/>
      <c r="C27" s="10"/>
      <c r="D27" s="38"/>
      <c r="E27" s="11"/>
      <c r="F27" s="140"/>
      <c r="G27" s="140"/>
      <c r="H27" s="140"/>
      <c r="I27" s="11"/>
      <c r="J27" s="11"/>
      <c r="K27" s="103"/>
      <c r="L27" s="104"/>
    </row>
    <row r="28" spans="1:13" s="9" customFormat="1" ht="16.2" customHeight="1" thickBot="1" x14ac:dyDescent="0.35">
      <c r="A28" s="37" t="s">
        <v>112</v>
      </c>
      <c r="B28" s="10"/>
      <c r="C28" s="10"/>
      <c r="D28" s="38"/>
      <c r="E28" s="11"/>
      <c r="F28" s="140"/>
      <c r="G28" s="140"/>
      <c r="H28" s="140"/>
      <c r="I28" s="11"/>
      <c r="J28" s="11"/>
      <c r="K28" s="105"/>
      <c r="L28" s="106"/>
    </row>
    <row r="29" spans="1:13" s="9" customFormat="1" ht="16.2" customHeight="1" thickBot="1" x14ac:dyDescent="0.35">
      <c r="A29" s="38"/>
      <c r="B29" s="10"/>
      <c r="C29" s="10"/>
      <c r="D29" s="38"/>
      <c r="E29" s="11"/>
      <c r="F29" s="11"/>
      <c r="G29" s="11"/>
      <c r="H29" s="11"/>
      <c r="I29" s="11"/>
      <c r="J29" s="11"/>
      <c r="K29" s="60"/>
      <c r="L29" s="60"/>
    </row>
    <row r="30" spans="1:13" ht="14.7" customHeight="1" thickTop="1" x14ac:dyDescent="0.3">
      <c r="A30" s="154"/>
      <c r="B30" s="154"/>
      <c r="C30" s="154"/>
      <c r="D30" s="155"/>
      <c r="E30" s="143" t="s">
        <v>124</v>
      </c>
      <c r="F30" s="144"/>
      <c r="G30" s="145"/>
      <c r="H30" s="141" t="s">
        <v>113</v>
      </c>
      <c r="I30" s="141" t="s">
        <v>0</v>
      </c>
      <c r="J30" s="141" t="s">
        <v>1</v>
      </c>
      <c r="K30" s="152" t="s">
        <v>52</v>
      </c>
      <c r="L30" s="36"/>
    </row>
    <row r="31" spans="1:13" ht="14.7" customHeight="1" thickBot="1" x14ac:dyDescent="0.35">
      <c r="A31" s="154"/>
      <c r="B31" s="154"/>
      <c r="C31" s="154"/>
      <c r="D31" s="155"/>
      <c r="E31" s="146"/>
      <c r="F31" s="147"/>
      <c r="G31" s="148"/>
      <c r="H31" s="142"/>
      <c r="I31" s="142"/>
      <c r="J31" s="142"/>
      <c r="K31" s="153"/>
      <c r="L31" s="36"/>
    </row>
    <row r="32" spans="1:13" ht="24" customHeight="1" thickTop="1" thickBot="1" x14ac:dyDescent="0.35">
      <c r="A32" s="4"/>
      <c r="B32" s="36"/>
      <c r="C32" s="2"/>
      <c r="D32" s="16">
        <v>1</v>
      </c>
      <c r="E32" s="117"/>
      <c r="F32" s="118"/>
      <c r="G32" s="119"/>
      <c r="H32" s="87"/>
      <c r="I32" s="88"/>
      <c r="J32" s="88"/>
      <c r="K32" s="62" t="str">
        <f>IF(ISBLANK(J32), "----", VLOOKUP(J32,Données!$I$4:$J$22,2,FALSE))</f>
        <v>----</v>
      </c>
      <c r="L32" s="36"/>
    </row>
    <row r="33" spans="1:12" ht="24" customHeight="1" thickBot="1" x14ac:dyDescent="0.35">
      <c r="A33" s="4"/>
      <c r="B33" s="36"/>
      <c r="C33" s="2"/>
      <c r="D33" s="17">
        <v>2</v>
      </c>
      <c r="E33" s="120"/>
      <c r="F33" s="121"/>
      <c r="G33" s="122"/>
      <c r="H33" s="89"/>
      <c r="I33" s="90"/>
      <c r="J33" s="90"/>
      <c r="K33" s="62" t="str">
        <f>IF(ISBLANK(J33), "----", VLOOKUP(J33,Données!$I$4:$J$22,2,FALSE))</f>
        <v>----</v>
      </c>
      <c r="L33" s="36"/>
    </row>
    <row r="34" spans="1:12" ht="24" customHeight="1" thickBot="1" x14ac:dyDescent="0.35">
      <c r="A34" s="4"/>
      <c r="B34" s="36"/>
      <c r="C34" s="2"/>
      <c r="D34" s="17">
        <v>3</v>
      </c>
      <c r="E34" s="120"/>
      <c r="F34" s="121"/>
      <c r="G34" s="122"/>
      <c r="H34" s="89"/>
      <c r="I34" s="90"/>
      <c r="J34" s="90"/>
      <c r="K34" s="62" t="str">
        <f>IF(ISBLANK(J34), "----", VLOOKUP(J34,Données!$I$4:$J$22,2,FALSE))</f>
        <v>----</v>
      </c>
      <c r="L34" s="36"/>
    </row>
    <row r="35" spans="1:12" ht="24" customHeight="1" thickBot="1" x14ac:dyDescent="0.35">
      <c r="A35" s="4"/>
      <c r="B35" s="36"/>
      <c r="C35" s="2"/>
      <c r="D35" s="17">
        <v>4</v>
      </c>
      <c r="E35" s="120"/>
      <c r="F35" s="121"/>
      <c r="G35" s="122"/>
      <c r="H35" s="89"/>
      <c r="I35" s="90"/>
      <c r="J35" s="90"/>
      <c r="K35" s="62" t="str">
        <f>IF(ISBLANK(J35), "----", VLOOKUP(J35,Données!$I$4:$J$22,2,FALSE))</f>
        <v>----</v>
      </c>
      <c r="L35" s="36"/>
    </row>
    <row r="36" spans="1:12" ht="24" customHeight="1" thickBot="1" x14ac:dyDescent="0.35">
      <c r="A36" s="4"/>
      <c r="B36" s="36"/>
      <c r="C36" s="2"/>
      <c r="D36" s="17">
        <v>5</v>
      </c>
      <c r="E36" s="120"/>
      <c r="F36" s="121"/>
      <c r="G36" s="122"/>
      <c r="H36" s="89"/>
      <c r="I36" s="90"/>
      <c r="J36" s="90"/>
      <c r="K36" s="62" t="str">
        <f>IF(ISBLANK(J36), "----", VLOOKUP(J36,Données!$I$4:$J$22,2,FALSE))</f>
        <v>----</v>
      </c>
      <c r="L36" s="36"/>
    </row>
    <row r="37" spans="1:12" ht="24" customHeight="1" thickBot="1" x14ac:dyDescent="0.35">
      <c r="A37" s="4"/>
      <c r="B37" s="36"/>
      <c r="C37" s="2"/>
      <c r="D37" s="18">
        <v>6</v>
      </c>
      <c r="E37" s="127"/>
      <c r="F37" s="128"/>
      <c r="G37" s="129"/>
      <c r="H37" s="91"/>
      <c r="I37" s="86"/>
      <c r="J37" s="86"/>
      <c r="K37" s="64" t="str">
        <f>IF(ISBLANK(J37), "----", VLOOKUP(J37,Données!$I$4:$J$22,2,FALSE))</f>
        <v>----</v>
      </c>
      <c r="L37" s="36"/>
    </row>
    <row r="38" spans="1:12" ht="33" customHeight="1" thickTop="1" thickBot="1" x14ac:dyDescent="0.35">
      <c r="A38" s="2"/>
      <c r="B38" s="2"/>
      <c r="C38" s="2"/>
      <c r="D38" s="2"/>
      <c r="E38" s="2"/>
      <c r="F38" s="123" t="s">
        <v>131</v>
      </c>
      <c r="G38" s="124"/>
      <c r="H38" s="124"/>
      <c r="I38" s="124"/>
      <c r="J38" s="125"/>
      <c r="K38" s="71">
        <f>IF(SUM(K32:K37)&lt;=((E25*0.25)),SUM(K32:K37),(E25/4))</f>
        <v>0</v>
      </c>
      <c r="L38" s="36"/>
    </row>
    <row r="39" spans="1:12" ht="16.2" customHeight="1" thickTop="1" x14ac:dyDescent="0.3">
      <c r="A39" s="2"/>
      <c r="B39" s="2"/>
      <c r="C39" s="2"/>
      <c r="D39" s="2"/>
      <c r="E39" s="2"/>
      <c r="F39" s="7"/>
      <c r="G39" s="7"/>
      <c r="H39" s="7"/>
      <c r="I39" s="7"/>
      <c r="J39" s="107" t="str">
        <f>IF(K38&lt;=(E25*0.25),"OK ! Passez à l'étape suivante svp","ERREUR: les entraîneurs remplaçants représentent plus de 25% des points nécessaires !")</f>
        <v>OK ! Passez à l'étape suivante svp</v>
      </c>
      <c r="K39" s="108"/>
      <c r="L39" s="65"/>
    </row>
    <row r="40" spans="1:12" ht="16.2" customHeight="1" x14ac:dyDescent="0.3">
      <c r="A40" s="2"/>
      <c r="B40" s="2"/>
      <c r="C40" s="2"/>
      <c r="D40" s="2"/>
      <c r="E40" s="2"/>
      <c r="F40" s="7"/>
      <c r="G40" s="7"/>
      <c r="H40" s="7"/>
      <c r="I40" s="7"/>
      <c r="J40" s="109"/>
      <c r="K40" s="110"/>
      <c r="L40" s="65"/>
    </row>
    <row r="41" spans="1:12" ht="16.2" customHeight="1" thickBot="1" x14ac:dyDescent="0.35">
      <c r="A41" s="2"/>
      <c r="B41" s="2"/>
      <c r="C41" s="2"/>
      <c r="D41" s="2"/>
      <c r="E41" s="2"/>
      <c r="F41" s="7"/>
      <c r="G41" s="7"/>
      <c r="H41" s="7"/>
      <c r="I41" s="7"/>
      <c r="J41" s="111"/>
      <c r="K41" s="112"/>
      <c r="L41" s="65"/>
    </row>
    <row r="42" spans="1:12" ht="16.2" customHeight="1" x14ac:dyDescent="0.3">
      <c r="A42" s="2"/>
      <c r="B42" s="2"/>
      <c r="C42" s="2"/>
      <c r="D42" s="2"/>
      <c r="E42" s="2"/>
      <c r="F42" s="7"/>
      <c r="G42" s="7"/>
      <c r="H42" s="7"/>
      <c r="I42" s="7"/>
      <c r="J42" s="66"/>
      <c r="K42" s="66"/>
      <c r="L42" s="65"/>
    </row>
    <row r="43" spans="1:12" ht="16.2" customHeight="1" thickBot="1" x14ac:dyDescent="0.35">
      <c r="A43" s="130" t="s">
        <v>133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</row>
    <row r="44" spans="1:12" ht="16.2" customHeight="1" x14ac:dyDescent="0.3">
      <c r="A44" s="24"/>
      <c r="B44" s="25"/>
      <c r="C44" s="25"/>
      <c r="D44" s="25"/>
      <c r="E44" s="25"/>
      <c r="F44" s="26"/>
      <c r="G44" s="26"/>
      <c r="H44" s="26"/>
      <c r="I44" s="26"/>
      <c r="J44" s="39"/>
      <c r="K44" s="39"/>
      <c r="L44" s="40"/>
    </row>
    <row r="45" spans="1:12" ht="16.2" customHeight="1" thickBot="1" x14ac:dyDescent="0.35">
      <c r="A45" s="41" t="s">
        <v>116</v>
      </c>
      <c r="B45" s="36"/>
      <c r="C45" s="42"/>
      <c r="D45" s="42"/>
      <c r="E45" s="42"/>
      <c r="F45" s="42"/>
      <c r="G45" s="42"/>
      <c r="H45" s="42"/>
      <c r="I45" s="42"/>
      <c r="J45" s="42"/>
      <c r="K45" s="36"/>
      <c r="L45" s="43"/>
    </row>
    <row r="46" spans="1:12" ht="16.2" customHeight="1" thickTop="1" thickBot="1" x14ac:dyDescent="0.35">
      <c r="A46" s="44"/>
      <c r="B46" s="36"/>
      <c r="C46" s="36"/>
      <c r="D46" s="126" t="s">
        <v>115</v>
      </c>
      <c r="E46" s="126"/>
      <c r="F46" s="126"/>
      <c r="G46" s="126"/>
      <c r="H46" s="126"/>
      <c r="I46" s="182" t="s">
        <v>2</v>
      </c>
      <c r="J46" s="182"/>
      <c r="K46" s="36"/>
      <c r="L46" s="43"/>
    </row>
    <row r="47" spans="1:12" ht="16.2" customHeight="1" thickTop="1" thickBot="1" x14ac:dyDescent="0.35">
      <c r="A47" s="45"/>
      <c r="B47" s="22"/>
      <c r="C47" s="22"/>
      <c r="D47" s="126" t="s">
        <v>125</v>
      </c>
      <c r="E47" s="126"/>
      <c r="F47" s="126"/>
      <c r="G47" s="126"/>
      <c r="H47" s="92"/>
      <c r="I47" s="183">
        <f>IF(H47="oui",2,0)</f>
        <v>0</v>
      </c>
      <c r="J47" s="183"/>
      <c r="K47" s="36"/>
      <c r="L47" s="43"/>
    </row>
    <row r="48" spans="1:12" ht="16.2" customHeight="1" thickTop="1" x14ac:dyDescent="0.3">
      <c r="A48" s="44"/>
      <c r="B48" s="36"/>
      <c r="C48" s="36"/>
      <c r="D48" s="36"/>
      <c r="E48" s="36"/>
      <c r="F48" s="27"/>
      <c r="G48" s="27"/>
      <c r="H48" s="27"/>
      <c r="I48" s="27"/>
      <c r="J48" s="27"/>
      <c r="K48" s="27"/>
      <c r="L48" s="43"/>
    </row>
    <row r="49" spans="1:12" ht="16.2" customHeight="1" x14ac:dyDescent="0.3">
      <c r="A49" s="41" t="s">
        <v>114</v>
      </c>
      <c r="B49" s="36"/>
      <c r="C49" s="19"/>
      <c r="D49" s="19"/>
      <c r="E49" s="19"/>
      <c r="F49" s="19"/>
      <c r="G49" s="19"/>
      <c r="H49" s="19"/>
      <c r="I49" s="19"/>
      <c r="J49" s="19"/>
      <c r="K49" s="19"/>
      <c r="L49" s="43"/>
    </row>
    <row r="50" spans="1:12" ht="16.2" customHeight="1" thickBot="1" x14ac:dyDescent="0.35">
      <c r="A50" s="28"/>
      <c r="B50" s="36"/>
      <c r="C50" s="46"/>
      <c r="D50" s="46"/>
      <c r="E50" s="46"/>
      <c r="F50" s="46"/>
      <c r="G50" s="46"/>
      <c r="H50" s="46"/>
      <c r="I50" s="46"/>
      <c r="J50" s="46"/>
      <c r="K50" s="46"/>
      <c r="L50" s="43"/>
    </row>
    <row r="51" spans="1:12" ht="16.2" customHeight="1" thickTop="1" thickBot="1" x14ac:dyDescent="0.35">
      <c r="A51" s="29"/>
      <c r="B51" s="8"/>
      <c r="C51" s="36"/>
      <c r="D51" s="36"/>
      <c r="E51" s="185" t="s">
        <v>134</v>
      </c>
      <c r="F51" s="186"/>
      <c r="G51" s="186"/>
      <c r="H51" s="186"/>
      <c r="I51" s="186"/>
      <c r="J51" s="186"/>
      <c r="K51" s="67" t="s">
        <v>52</v>
      </c>
      <c r="L51" s="43"/>
    </row>
    <row r="52" spans="1:12" ht="27.75" customHeight="1" thickTop="1" thickBot="1" x14ac:dyDescent="0.35">
      <c r="A52" s="30"/>
      <c r="B52" s="8"/>
      <c r="C52" s="36"/>
      <c r="D52" s="36"/>
      <c r="E52" s="185" t="s">
        <v>147</v>
      </c>
      <c r="F52" s="186"/>
      <c r="G52" s="186"/>
      <c r="H52" s="186"/>
      <c r="I52" s="186"/>
      <c r="J52" s="186"/>
      <c r="K52" s="93"/>
      <c r="L52" s="43"/>
    </row>
    <row r="53" spans="1:12" ht="16.2" customHeight="1" thickTop="1" thickBot="1" x14ac:dyDescent="0.35">
      <c r="A53" s="30"/>
      <c r="B53" s="8"/>
      <c r="C53" s="8"/>
      <c r="D53" s="8"/>
      <c r="E53" s="36"/>
      <c r="F53" s="36"/>
      <c r="G53" s="36"/>
      <c r="H53" s="36"/>
      <c r="I53" s="36"/>
      <c r="J53" s="15" t="s">
        <v>52</v>
      </c>
      <c r="K53" s="21">
        <f>IF(K52&lt;&gt;"",2,0)</f>
        <v>0</v>
      </c>
      <c r="L53" s="43"/>
    </row>
    <row r="54" spans="1:12" ht="16.2" customHeight="1" thickTop="1" thickBot="1" x14ac:dyDescent="0.35">
      <c r="A54" s="47"/>
      <c r="B54" s="48"/>
      <c r="C54" s="48"/>
      <c r="D54" s="48"/>
      <c r="E54" s="48"/>
      <c r="F54" s="31"/>
      <c r="G54" s="31"/>
      <c r="H54" s="31"/>
      <c r="I54" s="31"/>
      <c r="J54" s="31"/>
      <c r="K54" s="31"/>
      <c r="L54" s="49"/>
    </row>
    <row r="55" spans="1:12" ht="16.2" customHeight="1" x14ac:dyDescent="0.3">
      <c r="A55" s="130" t="s">
        <v>128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</row>
    <row r="56" spans="1:12" ht="16.2" customHeight="1" thickBot="1" x14ac:dyDescent="0.35">
      <c r="A56" s="45"/>
      <c r="B56" s="38"/>
      <c r="C56" s="38"/>
      <c r="D56" s="38"/>
      <c r="E56" s="38"/>
      <c r="F56" s="38"/>
      <c r="G56" s="50"/>
      <c r="H56" s="38"/>
      <c r="I56" s="38"/>
      <c r="J56" s="38"/>
      <c r="K56" s="38"/>
      <c r="L56" s="43"/>
    </row>
    <row r="57" spans="1:12" ht="16.2" customHeight="1" thickTop="1" thickBot="1" x14ac:dyDescent="0.35">
      <c r="A57" s="32" t="s">
        <v>117</v>
      </c>
      <c r="B57" s="38"/>
      <c r="C57" s="38"/>
      <c r="D57" s="180">
        <f>K25</f>
        <v>0</v>
      </c>
      <c r="E57" s="181"/>
      <c r="F57" s="38"/>
      <c r="G57" s="69" t="s">
        <v>138</v>
      </c>
      <c r="H57" s="70"/>
      <c r="I57" s="38"/>
      <c r="J57" s="51">
        <f>K53</f>
        <v>0</v>
      </c>
      <c r="K57" s="38"/>
      <c r="L57" s="43"/>
    </row>
    <row r="58" spans="1:12" ht="16.2" customHeight="1" thickTop="1" thickBot="1" x14ac:dyDescent="0.35">
      <c r="A58" s="33"/>
      <c r="B58" s="38"/>
      <c r="C58" s="38"/>
      <c r="D58" s="38"/>
      <c r="E58" s="38"/>
      <c r="F58" s="38"/>
      <c r="G58" s="70"/>
      <c r="H58" s="70"/>
      <c r="I58" s="38"/>
      <c r="J58" s="38"/>
      <c r="K58" s="38"/>
      <c r="L58" s="43"/>
    </row>
    <row r="59" spans="1:12" ht="16.2" customHeight="1" thickTop="1" thickBot="1" x14ac:dyDescent="0.35">
      <c r="A59" s="32" t="s">
        <v>118</v>
      </c>
      <c r="B59" s="38"/>
      <c r="C59" s="38"/>
      <c r="D59" s="180">
        <f>K38</f>
        <v>0</v>
      </c>
      <c r="E59" s="181"/>
      <c r="F59" s="38"/>
      <c r="G59" s="69" t="s">
        <v>136</v>
      </c>
      <c r="H59" s="70"/>
      <c r="I59" s="38"/>
      <c r="J59" s="51">
        <f>L25</f>
        <v>0</v>
      </c>
      <c r="K59" s="38"/>
      <c r="L59" s="43"/>
    </row>
    <row r="60" spans="1:12" ht="16.2" customHeight="1" thickTop="1" thickBot="1" x14ac:dyDescent="0.35">
      <c r="A60" s="34"/>
      <c r="B60" s="38"/>
      <c r="C60" s="38"/>
      <c r="D60" s="38"/>
      <c r="E60" s="38"/>
      <c r="F60" s="38"/>
      <c r="G60" s="70"/>
      <c r="H60" s="70"/>
      <c r="I60" s="38"/>
      <c r="J60" s="38"/>
      <c r="K60" s="38"/>
      <c r="L60" s="43"/>
    </row>
    <row r="61" spans="1:12" ht="16.2" customHeight="1" thickTop="1" thickBot="1" x14ac:dyDescent="0.35">
      <c r="A61" s="32" t="s">
        <v>137</v>
      </c>
      <c r="B61" s="38"/>
      <c r="C61" s="38"/>
      <c r="D61" s="180">
        <f>I47</f>
        <v>0</v>
      </c>
      <c r="E61" s="181"/>
      <c r="F61" s="38"/>
      <c r="G61" s="184" t="s">
        <v>135</v>
      </c>
      <c r="H61" s="184"/>
      <c r="I61" s="38"/>
      <c r="J61" s="51">
        <f>K25+L25+K38+I47+K53</f>
        <v>0</v>
      </c>
      <c r="K61" s="73" t="str">
        <f>CONCATENATE(" pour ",E25," pts nécessaires")</f>
        <v xml:space="preserve"> pour 0 pts nécessaires</v>
      </c>
      <c r="L61" s="43"/>
    </row>
    <row r="62" spans="1:12" ht="16.2" customHeight="1" thickTop="1" thickBot="1" x14ac:dyDescent="0.35">
      <c r="A62" s="52"/>
      <c r="B62" s="53"/>
      <c r="C62" s="53"/>
      <c r="D62" s="53"/>
      <c r="E62" s="53"/>
      <c r="F62" s="53"/>
      <c r="G62" s="35"/>
      <c r="H62" s="53"/>
      <c r="I62" s="53"/>
      <c r="J62" s="54"/>
      <c r="K62" s="53"/>
      <c r="L62" s="49"/>
    </row>
    <row r="63" spans="1:12" ht="16.2" customHeight="1" thickBot="1" x14ac:dyDescent="0.3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spans="1:12" ht="19.2" customHeight="1" thickTop="1" thickBot="1" x14ac:dyDescent="0.35">
      <c r="A64" s="3"/>
      <c r="B64" s="36"/>
      <c r="C64" s="36"/>
      <c r="D64" s="36"/>
      <c r="E64" s="36"/>
      <c r="F64" s="36"/>
      <c r="G64" s="36"/>
      <c r="H64" s="36"/>
      <c r="I64" s="36"/>
      <c r="J64" s="68" t="s">
        <v>37</v>
      </c>
      <c r="K64" s="100" t="str">
        <f>IF(J61&gt;=E25,"Statut OK",CONCATENATE("il manque ",-(E25-J61)," pts"))</f>
        <v>Statut OK</v>
      </c>
      <c r="L64" s="100"/>
    </row>
    <row r="65" ht="15" thickTop="1" x14ac:dyDescent="0.3"/>
  </sheetData>
  <sheetProtection algorithmName="SHA-512" hashValue="mLXhrW2/z2+RoYf2GCbFgLDoVwy79anwAgjhDWgsnV/uxInAY+rAl4wr1N0myQinCtgQsuRbVn4iIu6u80KD9A==" saltValue="g8begOmKwXdY8s4NaizbRQ==" spinCount="100000" sheet="1" objects="1" scenarios="1" selectLockedCells="1"/>
  <mergeCells count="57">
    <mergeCell ref="A55:L55"/>
    <mergeCell ref="D57:E57"/>
    <mergeCell ref="D59:E59"/>
    <mergeCell ref="D61:E61"/>
    <mergeCell ref="I46:J46"/>
    <mergeCell ref="I47:J47"/>
    <mergeCell ref="G61:H61"/>
    <mergeCell ref="E52:J52"/>
    <mergeCell ref="E51:J51"/>
    <mergeCell ref="J30:J31"/>
    <mergeCell ref="I30:I31"/>
    <mergeCell ref="E5:J5"/>
    <mergeCell ref="A5:C5"/>
    <mergeCell ref="E1:J1"/>
    <mergeCell ref="A1:C1"/>
    <mergeCell ref="A3:L3"/>
    <mergeCell ref="J16:J17"/>
    <mergeCell ref="I16:I17"/>
    <mergeCell ref="C16:E17"/>
    <mergeCell ref="F16:H17"/>
    <mergeCell ref="F24:H24"/>
    <mergeCell ref="F22:H22"/>
    <mergeCell ref="F23:H23"/>
    <mergeCell ref="F21:H21"/>
    <mergeCell ref="F20:H20"/>
    <mergeCell ref="C9:D13"/>
    <mergeCell ref="L16:L17"/>
    <mergeCell ref="F27:H27"/>
    <mergeCell ref="F26:H26"/>
    <mergeCell ref="H30:H31"/>
    <mergeCell ref="E30:G31"/>
    <mergeCell ref="F12:H12"/>
    <mergeCell ref="F13:H13"/>
    <mergeCell ref="F28:H28"/>
    <mergeCell ref="K30:K31"/>
    <mergeCell ref="A30:C31"/>
    <mergeCell ref="D30:D31"/>
    <mergeCell ref="C25:D25"/>
    <mergeCell ref="F18:H18"/>
    <mergeCell ref="F25:J25"/>
    <mergeCell ref="K16:K17"/>
    <mergeCell ref="K64:L64"/>
    <mergeCell ref="K26:L28"/>
    <mergeCell ref="J39:K41"/>
    <mergeCell ref="F9:H9"/>
    <mergeCell ref="F11:H11"/>
    <mergeCell ref="F10:H10"/>
    <mergeCell ref="E32:G32"/>
    <mergeCell ref="E33:G33"/>
    <mergeCell ref="E34:G34"/>
    <mergeCell ref="F38:J38"/>
    <mergeCell ref="D47:G47"/>
    <mergeCell ref="D46:H46"/>
    <mergeCell ref="E35:G35"/>
    <mergeCell ref="E36:G36"/>
    <mergeCell ref="E37:G37"/>
    <mergeCell ref="A43:L43"/>
  </mergeCells>
  <phoneticPr fontId="23" type="noConversion"/>
  <conditionalFormatting sqref="J39">
    <cfRule type="containsText" dxfId="5" priority="3" operator="containsText" text="ERREUR">
      <formula>NOT(ISERROR(SEARCH("ERREUR",J39)))</formula>
    </cfRule>
    <cfRule type="containsText" dxfId="4" priority="4" operator="containsText" text="OK">
      <formula>NOT(ISERROR(SEARCH("OK",J39)))</formula>
    </cfRule>
  </conditionalFormatting>
  <conditionalFormatting sqref="J64:L64">
    <cfRule type="containsText" dxfId="3" priority="2" operator="containsText" text="OK">
      <formula>NOT(ISERROR(SEARCH("OK",J64)))</formula>
    </cfRule>
  </conditionalFormatting>
  <conditionalFormatting sqref="K26">
    <cfRule type="containsText" dxfId="2" priority="5" operator="containsText" text="ERREUR">
      <formula>NOT(ISERROR(SEARCH("ERREUR",K26)))</formula>
    </cfRule>
    <cfRule type="containsText" dxfId="1" priority="6" operator="containsText" text="OK">
      <formula>NOT(ISERROR(SEARCH("OK",K26)))</formula>
    </cfRule>
  </conditionalFormatting>
  <conditionalFormatting sqref="K64:L64">
    <cfRule type="containsText" dxfId="0" priority="1" operator="containsText" text="manque">
      <formula>NOT(ISERROR(SEARCH("manque",K64)))</formula>
    </cfRule>
  </conditionalFormatting>
  <dataValidations xWindow="862" yWindow="578" count="8">
    <dataValidation allowBlank="1" showInputMessage="1" showErrorMessage="1" prompt="Saisir son numéro de licence" sqref="I10:I13" xr:uid="{435A81C4-CD7B-45A5-9F93-7565AFC42E1E}"/>
    <dataValidation allowBlank="1" showInputMessage="1" showErrorMessage="1" prompt="Saisir le NOM et PRENOM de l'entraineur de l'équipe sélectionnée" sqref="F10:H13" xr:uid="{B29F0B68-F0EB-454D-AC25-54118D4F632C}"/>
    <dataValidation allowBlank="1" showInputMessage="1" showErrorMessage="1" prompt="Saisir NOM et PRENOM du REMPLACANT" sqref="E32:G37" xr:uid="{A8DB9110-739C-4CD9-BFEB-4289AD82CBF9}"/>
    <dataValidation allowBlank="1" showInputMessage="1" showErrorMessage="1" prompt="Saisir n° de licence de l'entraineur PRINCIPAL de votre équipe" sqref="I18:I24" xr:uid="{86853F8C-AF5B-4BA1-B3C2-C51D6AE19FFE}"/>
    <dataValidation allowBlank="1" showInputMessage="1" showErrorMessage="1" prompt="Saisir NOM et PRENOM de l'entraineur PRINCIPAL de votre équipe" sqref="F18:H24" xr:uid="{E4FE4284-29F3-40D3-84A3-978FA95EBD00}"/>
    <dataValidation allowBlank="1" showInputMessage="1" showErrorMessage="1" prompt="Saisir n° de licence du REMPLACANT" sqref="I32:I37" xr:uid="{B9582251-1F23-4BF9-81EE-C468C301275D}"/>
    <dataValidation allowBlank="1" showInputMessage="1" showErrorMessage="1" prompt="_x000a_" sqref="C49:K49" xr:uid="{7AE6297A-D1A7-4794-A03D-C65425F1FA3B}"/>
    <dataValidation allowBlank="1" showInputMessage="1" showErrorMessage="1" prompt="SAISIR LE NOM DU CLUB" sqref="D1:E1 K1" xr:uid="{D0C08E09-1B98-46CA-88A7-FC7236A51252}"/>
  </dataValidations>
  <printOptions horizontalCentered="1" verticalCentered="1"/>
  <pageMargins left="0.25" right="0.25" top="0.75" bottom="0.75" header="0.3" footer="0.3"/>
  <pageSetup paperSize="9" scale="55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2" yWindow="578" count="12">
        <x14:dataValidation type="list" allowBlank="1" showInputMessage="1" showErrorMessage="1" xr:uid="{5FE7267D-107D-4E55-91C6-08CE03DC34E5}">
          <x14:formula1>
            <xm:f>Données!$I$4:$I$22</xm:f>
          </x14:formula1>
          <xm:sqref>J26:J29</xm:sqref>
        </x14:dataValidation>
        <x14:dataValidation type="list" allowBlank="1" showInputMessage="1" showErrorMessage="1" prompt="Sélectionnez NIVEAU avec la flèche pour choix" xr:uid="{30987E59-9804-455F-892B-83FD21E29B2D}">
          <x14:formula1>
            <xm:f>Données!$F$4:$F$12</xm:f>
          </x14:formula1>
          <xm:sqref>E10:E13</xm:sqref>
        </x14:dataValidation>
        <x14:dataValidation type="list" allowBlank="1" showInputMessage="1" showErrorMessage="1" prompt="Sélectionnez DIPLOME avec la flèche pour choix" xr:uid="{3C8BADD6-D63B-44B2-BDE3-7B68B0706BFA}">
          <x14:formula1>
            <xm:f>Données!$I$15:$I$22</xm:f>
          </x14:formula1>
          <xm:sqref>J10:J13</xm:sqref>
        </x14:dataValidation>
        <x14:dataValidation type="list" allowBlank="1" showInputMessage="1" showErrorMessage="1" prompt="Sélectionnez FONCTION avec la flèche pour choix" xr:uid="{F93B8197-3F3E-4077-92B6-A11982B35103}">
          <x14:formula1>
            <xm:f>Données!$G$4:$G$5</xm:f>
          </x14:formula1>
          <xm:sqref>K10:K13</xm:sqref>
        </x14:dataValidation>
        <x14:dataValidation type="list" allowBlank="1" showInputMessage="1" showErrorMessage="1" prompt="Sélectionnez le diplôme de l'entraineur PRINCIPAL" xr:uid="{24312F80-464B-4D03-B825-553F722A6F48}">
          <x14:formula1>
            <xm:f>Données!$I$4:$I$22</xm:f>
          </x14:formula1>
          <xm:sqref>J18:J22</xm:sqref>
        </x14:dataValidation>
        <x14:dataValidation type="list" allowBlank="1" showInputMessage="1" showErrorMessage="1" prompt="Sélectionnez sa FONCTION" xr:uid="{0339EF28-2A6B-487B-9B44-AE781E1ECF02}">
          <x14:formula1>
            <xm:f>Données!$D$4:$D$8</xm:f>
          </x14:formula1>
          <xm:sqref>H32:H37</xm:sqref>
        </x14:dataValidation>
        <x14:dataValidation type="list" allowBlank="1" showInputMessage="1" showErrorMessage="1" prompt="Sélectionnez le diplôme de l'entraineur REMPLACANT" xr:uid="{501EDD73-832C-4AAB-A479-30BA3E9E3DFC}">
          <x14:formula1>
            <xm:f>Données!$I$4:$I$22</xm:f>
          </x14:formula1>
          <xm:sqref>J32:J37</xm:sqref>
        </x14:dataValidation>
        <x14:dataValidation type="list" allowBlank="1" showInputMessage="1" showErrorMessage="1" prompt="A Sélectionner" xr:uid="{0F072F8D-EDF4-41C1-9812-349A5D333999}">
          <x14:formula1>
            <xm:f>Données!$H$4:$H$5</xm:f>
          </x14:formula1>
          <xm:sqref>E18:E24</xm:sqref>
        </x14:dataValidation>
        <x14:dataValidation type="list" allowBlank="1" showInputMessage="1" showErrorMessage="1" prompt="Sélectionnez le diplôme de l'entraineur PRINCIPAL" xr:uid="{9CFD8044-C1B4-4894-AF17-838508F064FF}">
          <x14:formula1>
            <xm:f>Données!$I$4:$I$23</xm:f>
          </x14:formula1>
          <xm:sqref>J23:J24</xm:sqref>
        </x14:dataValidation>
        <x14:dataValidation type="list" allowBlank="1" showInputMessage="1" showErrorMessage="1" prompt="A sélectionner" xr:uid="{CE53B481-D234-4285-896D-95D1644E0D79}">
          <x14:formula1>
            <xm:f>Données!$H$4:$H$5</xm:f>
          </x14:formula1>
          <xm:sqref>H47</xm:sqref>
        </x14:dataValidation>
        <x14:dataValidation type="list" allowBlank="1" showInputMessage="1" showErrorMessage="1" prompt="Sélectionnez flèche pour choix" xr:uid="{D8BAA5BA-970A-4D18-9C96-6171167D4561}">
          <x14:formula1>
            <xm:f>Données!$B$4:$B$5</xm:f>
          </x14:formula1>
          <xm:sqref>D5:E5 K5</xm:sqref>
        </x14:dataValidation>
        <x14:dataValidation type="list" allowBlank="1" showInputMessage="1" showErrorMessage="1" prompt="Sélectionnez NOM avec la flèche pour choix" xr:uid="{7FC6C8FB-B79A-4169-BDA9-E37656EBD430}">
          <x14:formula1>
            <xm:f>Données!$C$10:$C$63</xm:f>
          </x14:formula1>
          <xm:sqref>K52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B2F96-C534-4EB6-B93E-0DF58BAC6B30}">
  <sheetPr codeName="Feuil2"/>
  <dimension ref="B3:M63"/>
  <sheetViews>
    <sheetView topLeftCell="A34" workbookViewId="0">
      <selection activeCell="C64" sqref="C64"/>
    </sheetView>
  </sheetViews>
  <sheetFormatPr baseColWidth="10" defaultRowHeight="14.4" x14ac:dyDescent="0.3"/>
  <cols>
    <col min="3" max="3" width="25" customWidth="1"/>
    <col min="4" max="4" width="27.109375" bestFit="1" customWidth="1"/>
    <col min="5" max="5" width="32.44140625" bestFit="1" customWidth="1"/>
    <col min="7" max="8" width="12.6640625" customWidth="1"/>
    <col min="9" max="9" width="39.88671875" bestFit="1" customWidth="1"/>
    <col min="10" max="10" width="8.33203125" bestFit="1" customWidth="1"/>
    <col min="11" max="11" width="10.88671875" bestFit="1" customWidth="1"/>
    <col min="12" max="12" width="10.5546875" bestFit="1" customWidth="1"/>
  </cols>
  <sheetData>
    <row r="3" spans="2:13" ht="57.6" x14ac:dyDescent="0.3">
      <c r="B3" s="5" t="s">
        <v>17</v>
      </c>
      <c r="C3" s="5" t="s">
        <v>35</v>
      </c>
      <c r="D3" s="5" t="s">
        <v>27</v>
      </c>
      <c r="E3" s="5" t="s">
        <v>33</v>
      </c>
      <c r="F3" s="5" t="s">
        <v>39</v>
      </c>
      <c r="G3" s="5" t="s">
        <v>50</v>
      </c>
      <c r="H3" s="5" t="s">
        <v>53</v>
      </c>
      <c r="I3" s="5" t="s">
        <v>20</v>
      </c>
      <c r="J3" s="5" t="s">
        <v>36</v>
      </c>
      <c r="K3" s="5" t="s">
        <v>61</v>
      </c>
      <c r="L3" s="5" t="s">
        <v>62</v>
      </c>
      <c r="M3" s="5" t="s">
        <v>58</v>
      </c>
    </row>
    <row r="4" spans="2:13" x14ac:dyDescent="0.3">
      <c r="B4" t="s">
        <v>18</v>
      </c>
      <c r="C4" t="s">
        <v>34</v>
      </c>
      <c r="D4" t="s">
        <v>28</v>
      </c>
      <c r="E4" t="s">
        <v>59</v>
      </c>
      <c r="F4" t="s">
        <v>46</v>
      </c>
      <c r="G4" t="s">
        <v>120</v>
      </c>
      <c r="H4" t="s">
        <v>54</v>
      </c>
      <c r="I4" t="s">
        <v>7</v>
      </c>
      <c r="J4">
        <v>1</v>
      </c>
      <c r="K4">
        <v>1</v>
      </c>
      <c r="L4">
        <v>0</v>
      </c>
      <c r="M4">
        <v>0</v>
      </c>
    </row>
    <row r="5" spans="2:13" x14ac:dyDescent="0.3">
      <c r="B5" t="s">
        <v>19</v>
      </c>
      <c r="D5" t="s">
        <v>29</v>
      </c>
      <c r="E5" t="s">
        <v>60</v>
      </c>
      <c r="F5" t="s">
        <v>41</v>
      </c>
      <c r="G5" t="s">
        <v>49</v>
      </c>
      <c r="H5" t="s">
        <v>51</v>
      </c>
      <c r="I5" t="s">
        <v>21</v>
      </c>
      <c r="J5">
        <v>1</v>
      </c>
      <c r="K5">
        <v>1</v>
      </c>
      <c r="L5">
        <v>0</v>
      </c>
      <c r="M5">
        <v>0</v>
      </c>
    </row>
    <row r="6" spans="2:13" x14ac:dyDescent="0.3">
      <c r="D6" t="s">
        <v>30</v>
      </c>
      <c r="F6" t="s">
        <v>42</v>
      </c>
      <c r="I6" t="s">
        <v>8</v>
      </c>
      <c r="J6">
        <v>2</v>
      </c>
      <c r="K6">
        <v>1</v>
      </c>
      <c r="L6">
        <v>0</v>
      </c>
      <c r="M6">
        <v>0</v>
      </c>
    </row>
    <row r="7" spans="2:13" x14ac:dyDescent="0.3">
      <c r="D7" t="s">
        <v>32</v>
      </c>
      <c r="F7" t="s">
        <v>40</v>
      </c>
      <c r="I7" t="s">
        <v>55</v>
      </c>
      <c r="J7">
        <v>2</v>
      </c>
      <c r="K7">
        <v>1</v>
      </c>
      <c r="L7">
        <v>0</v>
      </c>
      <c r="M7">
        <v>1</v>
      </c>
    </row>
    <row r="8" spans="2:13" x14ac:dyDescent="0.3">
      <c r="D8" t="s">
        <v>31</v>
      </c>
      <c r="F8" t="s">
        <v>43</v>
      </c>
      <c r="H8" t="s">
        <v>3</v>
      </c>
      <c r="I8" t="s">
        <v>9</v>
      </c>
      <c r="J8">
        <v>3</v>
      </c>
      <c r="K8">
        <v>2</v>
      </c>
      <c r="L8">
        <v>0</v>
      </c>
      <c r="M8">
        <v>2</v>
      </c>
    </row>
    <row r="9" spans="2:13" x14ac:dyDescent="0.3">
      <c r="F9" t="s">
        <v>44</v>
      </c>
      <c r="H9" t="s">
        <v>4</v>
      </c>
      <c r="I9" t="s">
        <v>22</v>
      </c>
      <c r="J9">
        <v>3</v>
      </c>
      <c r="K9">
        <v>2</v>
      </c>
      <c r="L9">
        <v>0</v>
      </c>
      <c r="M9">
        <v>2</v>
      </c>
    </row>
    <row r="10" spans="2:13" x14ac:dyDescent="0.3">
      <c r="C10" t="s">
        <v>148</v>
      </c>
      <c r="F10" t="s">
        <v>45</v>
      </c>
      <c r="H10" t="s">
        <v>109</v>
      </c>
      <c r="I10" t="s">
        <v>56</v>
      </c>
      <c r="J10">
        <v>3</v>
      </c>
      <c r="K10">
        <v>2</v>
      </c>
      <c r="L10">
        <v>0</v>
      </c>
      <c r="M10">
        <v>2</v>
      </c>
    </row>
    <row r="11" spans="2:13" x14ac:dyDescent="0.3">
      <c r="C11" t="s">
        <v>82</v>
      </c>
      <c r="F11" t="s">
        <v>47</v>
      </c>
      <c r="H11" t="s">
        <v>63</v>
      </c>
      <c r="I11" t="s">
        <v>144</v>
      </c>
      <c r="J11">
        <v>3</v>
      </c>
      <c r="K11">
        <v>3</v>
      </c>
      <c r="L11">
        <v>4</v>
      </c>
      <c r="M11">
        <v>3</v>
      </c>
    </row>
    <row r="12" spans="2:13" x14ac:dyDescent="0.3">
      <c r="C12" t="s">
        <v>100</v>
      </c>
      <c r="F12" t="s">
        <v>48</v>
      </c>
      <c r="H12" t="s">
        <v>5</v>
      </c>
      <c r="I12" t="s">
        <v>10</v>
      </c>
      <c r="J12">
        <v>4</v>
      </c>
      <c r="K12">
        <v>2</v>
      </c>
      <c r="L12">
        <v>0</v>
      </c>
      <c r="M12">
        <v>2</v>
      </c>
    </row>
    <row r="13" spans="2:13" x14ac:dyDescent="0.3">
      <c r="C13" t="s">
        <v>64</v>
      </c>
      <c r="H13" t="s">
        <v>6</v>
      </c>
      <c r="I13" t="s">
        <v>23</v>
      </c>
      <c r="J13">
        <v>4</v>
      </c>
      <c r="K13">
        <v>2</v>
      </c>
      <c r="L13">
        <v>0</v>
      </c>
      <c r="M13">
        <v>2</v>
      </c>
    </row>
    <row r="14" spans="2:13" x14ac:dyDescent="0.3">
      <c r="C14" t="s">
        <v>83</v>
      </c>
      <c r="I14" t="s">
        <v>24</v>
      </c>
      <c r="J14">
        <v>4</v>
      </c>
      <c r="K14">
        <v>2</v>
      </c>
      <c r="L14">
        <v>0</v>
      </c>
      <c r="M14">
        <v>2</v>
      </c>
    </row>
    <row r="15" spans="2:13" x14ac:dyDescent="0.3">
      <c r="C15" t="s">
        <v>149</v>
      </c>
      <c r="I15" t="s">
        <v>25</v>
      </c>
      <c r="J15">
        <v>5</v>
      </c>
      <c r="K15">
        <v>3</v>
      </c>
      <c r="L15">
        <v>4</v>
      </c>
      <c r="M15">
        <v>3</v>
      </c>
    </row>
    <row r="16" spans="2:13" x14ac:dyDescent="0.3">
      <c r="C16" t="s">
        <v>101</v>
      </c>
      <c r="I16" t="s">
        <v>26</v>
      </c>
      <c r="J16">
        <v>5</v>
      </c>
      <c r="K16">
        <v>3</v>
      </c>
      <c r="L16">
        <v>4</v>
      </c>
      <c r="M16">
        <v>3</v>
      </c>
    </row>
    <row r="17" spans="3:13" x14ac:dyDescent="0.3">
      <c r="C17" t="s">
        <v>150</v>
      </c>
      <c r="I17" t="s">
        <v>11</v>
      </c>
      <c r="J17">
        <v>6</v>
      </c>
      <c r="K17">
        <v>3</v>
      </c>
      <c r="L17">
        <v>4</v>
      </c>
      <c r="M17">
        <v>4</v>
      </c>
    </row>
    <row r="18" spans="3:13" x14ac:dyDescent="0.3">
      <c r="C18" t="s">
        <v>151</v>
      </c>
      <c r="I18" t="s">
        <v>12</v>
      </c>
      <c r="J18">
        <v>7</v>
      </c>
      <c r="K18">
        <v>3</v>
      </c>
      <c r="L18">
        <v>4</v>
      </c>
      <c r="M18">
        <v>4</v>
      </c>
    </row>
    <row r="19" spans="3:13" x14ac:dyDescent="0.3">
      <c r="C19" t="s">
        <v>152</v>
      </c>
      <c r="I19" t="s">
        <v>13</v>
      </c>
      <c r="J19">
        <v>7</v>
      </c>
      <c r="K19">
        <v>3</v>
      </c>
      <c r="L19">
        <v>4</v>
      </c>
      <c r="M19">
        <v>4</v>
      </c>
    </row>
    <row r="20" spans="3:13" x14ac:dyDescent="0.3">
      <c r="C20" t="s">
        <v>74</v>
      </c>
      <c r="I20" t="s">
        <v>16</v>
      </c>
      <c r="J20">
        <v>8</v>
      </c>
      <c r="K20">
        <v>3</v>
      </c>
      <c r="L20">
        <v>4</v>
      </c>
      <c r="M20">
        <v>4</v>
      </c>
    </row>
    <row r="21" spans="3:13" x14ac:dyDescent="0.3">
      <c r="C21" t="s">
        <v>75</v>
      </c>
      <c r="I21" t="s">
        <v>14</v>
      </c>
      <c r="J21">
        <v>8</v>
      </c>
      <c r="K21">
        <v>3</v>
      </c>
      <c r="L21">
        <v>4</v>
      </c>
      <c r="M21">
        <v>4</v>
      </c>
    </row>
    <row r="22" spans="3:13" x14ac:dyDescent="0.3">
      <c r="C22" t="s">
        <v>84</v>
      </c>
      <c r="I22" t="s">
        <v>15</v>
      </c>
      <c r="J22">
        <v>8</v>
      </c>
      <c r="K22">
        <v>3</v>
      </c>
      <c r="L22">
        <v>4</v>
      </c>
      <c r="M22">
        <v>4</v>
      </c>
    </row>
    <row r="23" spans="3:13" x14ac:dyDescent="0.3">
      <c r="C23" t="s">
        <v>102</v>
      </c>
      <c r="I23" t="s">
        <v>57</v>
      </c>
      <c r="J23">
        <v>0</v>
      </c>
      <c r="K23">
        <v>0</v>
      </c>
      <c r="L23">
        <v>4</v>
      </c>
      <c r="M23">
        <v>4</v>
      </c>
    </row>
    <row r="24" spans="3:13" x14ac:dyDescent="0.3">
      <c r="C24" t="s">
        <v>91</v>
      </c>
      <c r="I24" t="s">
        <v>145</v>
      </c>
    </row>
    <row r="25" spans="3:13" x14ac:dyDescent="0.3">
      <c r="C25" t="s">
        <v>65</v>
      </c>
      <c r="I25" t="s">
        <v>146</v>
      </c>
    </row>
    <row r="26" spans="3:13" x14ac:dyDescent="0.3">
      <c r="C26" t="s">
        <v>103</v>
      </c>
      <c r="I26" t="s">
        <v>26</v>
      </c>
    </row>
    <row r="27" spans="3:13" x14ac:dyDescent="0.3">
      <c r="C27" t="s">
        <v>85</v>
      </c>
      <c r="I27" t="s">
        <v>25</v>
      </c>
    </row>
    <row r="28" spans="3:13" x14ac:dyDescent="0.3">
      <c r="C28" t="s">
        <v>77</v>
      </c>
    </row>
    <row r="29" spans="3:13" x14ac:dyDescent="0.3">
      <c r="C29" t="s">
        <v>66</v>
      </c>
    </row>
    <row r="30" spans="3:13" x14ac:dyDescent="0.3">
      <c r="C30" t="s">
        <v>78</v>
      </c>
    </row>
    <row r="31" spans="3:13" x14ac:dyDescent="0.3">
      <c r="C31" t="s">
        <v>153</v>
      </c>
    </row>
    <row r="32" spans="3:13" x14ac:dyDescent="0.3">
      <c r="C32" t="s">
        <v>104</v>
      </c>
    </row>
    <row r="33" spans="3:3" x14ac:dyDescent="0.3">
      <c r="C33" t="s">
        <v>93</v>
      </c>
    </row>
    <row r="34" spans="3:3" x14ac:dyDescent="0.3">
      <c r="C34" t="s">
        <v>67</v>
      </c>
    </row>
    <row r="35" spans="3:3" x14ac:dyDescent="0.3">
      <c r="C35" t="s">
        <v>94</v>
      </c>
    </row>
    <row r="36" spans="3:3" x14ac:dyDescent="0.3">
      <c r="C36" t="s">
        <v>105</v>
      </c>
    </row>
    <row r="37" spans="3:3" x14ac:dyDescent="0.3">
      <c r="C37" t="s">
        <v>95</v>
      </c>
    </row>
    <row r="38" spans="3:3" x14ac:dyDescent="0.3">
      <c r="C38" t="s">
        <v>76</v>
      </c>
    </row>
    <row r="39" spans="3:3" x14ac:dyDescent="0.3">
      <c r="C39" t="s">
        <v>86</v>
      </c>
    </row>
    <row r="40" spans="3:3" x14ac:dyDescent="0.3">
      <c r="C40" t="s">
        <v>154</v>
      </c>
    </row>
    <row r="41" spans="3:3" x14ac:dyDescent="0.3">
      <c r="C41" t="s">
        <v>68</v>
      </c>
    </row>
    <row r="42" spans="3:3" x14ac:dyDescent="0.3">
      <c r="C42" t="s">
        <v>155</v>
      </c>
    </row>
    <row r="43" spans="3:3" x14ac:dyDescent="0.3">
      <c r="C43" t="s">
        <v>79</v>
      </c>
    </row>
    <row r="44" spans="3:3" x14ac:dyDescent="0.3">
      <c r="C44" t="s">
        <v>87</v>
      </c>
    </row>
    <row r="45" spans="3:3" x14ac:dyDescent="0.3">
      <c r="C45" t="s">
        <v>96</v>
      </c>
    </row>
    <row r="46" spans="3:3" x14ac:dyDescent="0.3">
      <c r="C46" t="s">
        <v>156</v>
      </c>
    </row>
    <row r="47" spans="3:3" x14ac:dyDescent="0.3">
      <c r="C47" t="s">
        <v>92</v>
      </c>
    </row>
    <row r="48" spans="3:3" x14ac:dyDescent="0.3">
      <c r="C48" t="s">
        <v>97</v>
      </c>
    </row>
    <row r="49" spans="3:3" x14ac:dyDescent="0.3">
      <c r="C49" t="s">
        <v>88</v>
      </c>
    </row>
    <row r="50" spans="3:3" x14ac:dyDescent="0.3">
      <c r="C50" t="s">
        <v>89</v>
      </c>
    </row>
    <row r="51" spans="3:3" x14ac:dyDescent="0.3">
      <c r="C51" t="s">
        <v>69</v>
      </c>
    </row>
    <row r="52" spans="3:3" x14ac:dyDescent="0.3">
      <c r="C52" t="s">
        <v>98</v>
      </c>
    </row>
    <row r="53" spans="3:3" x14ac:dyDescent="0.3">
      <c r="C53" t="s">
        <v>70</v>
      </c>
    </row>
    <row r="54" spans="3:3" x14ac:dyDescent="0.3">
      <c r="C54" t="s">
        <v>157</v>
      </c>
    </row>
    <row r="55" spans="3:3" x14ac:dyDescent="0.3">
      <c r="C55" t="s">
        <v>90</v>
      </c>
    </row>
    <row r="56" spans="3:3" x14ac:dyDescent="0.3">
      <c r="C56" t="s">
        <v>106</v>
      </c>
    </row>
    <row r="57" spans="3:3" x14ac:dyDescent="0.3">
      <c r="C57" t="s">
        <v>71</v>
      </c>
    </row>
    <row r="58" spans="3:3" x14ac:dyDescent="0.3">
      <c r="C58" t="s">
        <v>72</v>
      </c>
    </row>
    <row r="59" spans="3:3" x14ac:dyDescent="0.3">
      <c r="C59" t="s">
        <v>158</v>
      </c>
    </row>
    <row r="60" spans="3:3" x14ac:dyDescent="0.3">
      <c r="C60" t="s">
        <v>81</v>
      </c>
    </row>
    <row r="61" spans="3:3" x14ac:dyDescent="0.3">
      <c r="C61" t="s">
        <v>80</v>
      </c>
    </row>
    <row r="62" spans="3:3" x14ac:dyDescent="0.3">
      <c r="C62" t="s">
        <v>73</v>
      </c>
    </row>
    <row r="63" spans="3:3" x14ac:dyDescent="0.3">
      <c r="C63" t="s">
        <v>99</v>
      </c>
    </row>
  </sheetData>
  <sheetProtection algorithmName="SHA-512" hashValue="ofJFlEpRxgil2RoUNxWXLYxeahTX2AaGPdbnfaCydXNru454c4BvCK65arHkoDGTK76OqPbwlzA5h3poUhNIZQ==" saltValue="F6NmihbWKnHhnb9F7JgZbw==" spinCount="100000" sheet="1" objects="1" scenarios="1"/>
  <sortState xmlns:xlrd2="http://schemas.microsoft.com/office/spreadsheetml/2017/richdata2" ref="C10:C63">
    <sortCondition ref="C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Déclaration  Staff</vt:lpstr>
      <vt:lpstr>Données</vt:lpstr>
      <vt:lpstr>'Déclaration  Staff'!_Hlk142490268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Haut de France Basketball 2</dc:creator>
  <cp:lastModifiedBy>Haut de France Basketball 2</cp:lastModifiedBy>
  <cp:lastPrinted>2026-06-30T14:41:24Z</cp:lastPrinted>
  <dcterms:created xsi:type="dcterms:W3CDTF">2015-06-05T18:19:34Z</dcterms:created>
  <dcterms:modified xsi:type="dcterms:W3CDTF">2026-07-24T07:24:30Z</dcterms:modified>
</cp:coreProperties>
</file>